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0erYwlJyvs9dlFPX1VhR1pNdTg\UFV\00-POS-GRADUACAO\00 PPGEC\000 COORDENACAO\00 BOLSAS\Editais de Bolsa\2024\"/>
    </mc:Choice>
  </mc:AlternateContent>
  <xr:revisionPtr revIDLastSave="0" documentId="13_ncr:1_{B3E389B9-9B85-4975-ABEC-B881CD6E884D}" xr6:coauthVersionLast="36" xr6:coauthVersionMax="36" xr10:uidLastSave="{00000000-0000-0000-0000-000000000000}"/>
  <bookViews>
    <workbookView xWindow="0" yWindow="0" windowWidth="19170" windowHeight="12600" xr2:uid="{216821C0-D0C6-4E4D-885D-557E5509FBD7}"/>
  </bookViews>
  <sheets>
    <sheet name="Planilha1" sheetId="1" r:id="rId1"/>
  </sheets>
  <definedNames>
    <definedName name="_xlnm.Print_Area" localSheetId="0">Planilha1!$B$2:$J$98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H33" i="1" s="1"/>
  <c r="G34" i="1"/>
  <c r="H34" i="1" s="1"/>
  <c r="G35" i="1"/>
  <c r="G36" i="1"/>
  <c r="H36" i="1" s="1"/>
  <c r="G37" i="1"/>
  <c r="H37" i="1" s="1"/>
  <c r="G38" i="1"/>
  <c r="G39" i="1"/>
  <c r="G40" i="1"/>
  <c r="G31" i="1"/>
  <c r="H35" i="1"/>
  <c r="J33" i="1"/>
  <c r="J34" i="1"/>
  <c r="J35" i="1"/>
  <c r="J36" i="1"/>
  <c r="J37" i="1"/>
  <c r="J38" i="1"/>
  <c r="J39" i="1"/>
  <c r="J40" i="1"/>
  <c r="G92" i="1" l="1"/>
  <c r="H92" i="1" s="1"/>
  <c r="G91" i="1"/>
  <c r="H91" i="1" s="1"/>
  <c r="G90" i="1"/>
  <c r="H90" i="1" s="1"/>
  <c r="J52" i="1"/>
  <c r="J53" i="1"/>
  <c r="J54" i="1"/>
  <c r="J55" i="1"/>
  <c r="J51" i="1"/>
  <c r="J57" i="1"/>
  <c r="J61" i="1"/>
  <c r="J60" i="1"/>
  <c r="J59" i="1"/>
  <c r="J58" i="1"/>
  <c r="G61" i="1"/>
  <c r="G60" i="1"/>
  <c r="G59" i="1"/>
  <c r="G58" i="1"/>
  <c r="G57" i="1"/>
  <c r="G87" i="1"/>
  <c r="H87" i="1" s="1"/>
  <c r="G86" i="1"/>
  <c r="H86" i="1" s="1"/>
  <c r="G83" i="1"/>
  <c r="H83" i="1" s="1"/>
  <c r="G82" i="1"/>
  <c r="H82" i="1" s="1"/>
  <c r="G79" i="1"/>
  <c r="H79" i="1" s="1"/>
  <c r="G78" i="1"/>
  <c r="H78" i="1" s="1"/>
  <c r="G76" i="1"/>
  <c r="H76" i="1" s="1"/>
  <c r="G75" i="1"/>
  <c r="H75" i="1" s="1"/>
  <c r="G72" i="1"/>
  <c r="H72" i="1" s="1"/>
  <c r="G71" i="1"/>
  <c r="H71" i="1" s="1"/>
  <c r="J49" i="1"/>
  <c r="G49" i="1"/>
  <c r="J48" i="1"/>
  <c r="G48" i="1"/>
  <c r="H48" i="1" s="1"/>
  <c r="J47" i="1"/>
  <c r="G47" i="1"/>
  <c r="H47" i="1" s="1"/>
  <c r="J46" i="1"/>
  <c r="G46" i="1"/>
  <c r="J45" i="1"/>
  <c r="G45" i="1"/>
  <c r="J43" i="1"/>
  <c r="G43" i="1"/>
  <c r="J42" i="1"/>
  <c r="G42" i="1"/>
  <c r="H45" i="1" l="1"/>
  <c r="H46" i="1"/>
  <c r="H42" i="1"/>
  <c r="H49" i="1"/>
  <c r="H43" i="1"/>
  <c r="I42" i="1" s="1"/>
  <c r="I90" i="1"/>
  <c r="I78" i="1"/>
  <c r="I75" i="1"/>
  <c r="I86" i="1"/>
  <c r="I82" i="1"/>
  <c r="I71" i="1"/>
  <c r="G68" i="1"/>
  <c r="G67" i="1"/>
  <c r="G66" i="1"/>
  <c r="G65" i="1"/>
  <c r="G64" i="1"/>
  <c r="J65" i="1"/>
  <c r="J66" i="1"/>
  <c r="J67" i="1"/>
  <c r="J68" i="1"/>
  <c r="J64" i="1"/>
  <c r="H58" i="1"/>
  <c r="H59" i="1"/>
  <c r="H60" i="1"/>
  <c r="H61" i="1"/>
  <c r="H57" i="1"/>
  <c r="G55" i="1"/>
  <c r="G54" i="1"/>
  <c r="G53" i="1"/>
  <c r="G52" i="1"/>
  <c r="G51" i="1"/>
  <c r="J32" i="1"/>
  <c r="J31" i="1"/>
  <c r="I45" i="1" l="1"/>
  <c r="I57" i="1"/>
  <c r="H64" i="1"/>
  <c r="H65" i="1"/>
  <c r="H68" i="1"/>
  <c r="H66" i="1"/>
  <c r="H67" i="1"/>
  <c r="H51" i="1"/>
  <c r="H55" i="1"/>
  <c r="H54" i="1"/>
  <c r="H53" i="1"/>
  <c r="H52" i="1"/>
  <c r="H40" i="1"/>
  <c r="H39" i="1"/>
  <c r="H38" i="1"/>
  <c r="H32" i="1"/>
  <c r="H31" i="1"/>
  <c r="I64" i="1" l="1"/>
  <c r="I31" i="1"/>
  <c r="I51" i="1" l="1"/>
  <c r="I94" i="1" s="1"/>
</calcChain>
</file>

<file path=xl/sharedStrings.xml><?xml version="1.0" encoding="utf-8"?>
<sst xmlns="http://schemas.openxmlformats.org/spreadsheetml/2006/main" count="95" uniqueCount="60">
  <si>
    <t>a</t>
  </si>
  <si>
    <t>b</t>
  </si>
  <si>
    <t>c</t>
  </si>
  <si>
    <t>d</t>
  </si>
  <si>
    <t>e</t>
  </si>
  <si>
    <t>UNIVERSIDADE FEDERAL DE VIÇOSA</t>
  </si>
  <si>
    <t>CENTRO DE CIÊNCIAS EXATAS E TECNOLÓGICAS</t>
  </si>
  <si>
    <t>DEPARTAMENTO DE ENGENHARIA CIVIL</t>
  </si>
  <si>
    <t>PROGRAMA DE PÓS-GRADUAÇÃO EM ENGENHARIA CIVIL</t>
  </si>
  <si>
    <t>Obs / Notes:</t>
  </si>
  <si>
    <r>
      <t xml:space="preserve">Item
</t>
    </r>
    <r>
      <rPr>
        <b/>
        <i/>
        <sz val="11"/>
        <color theme="1"/>
        <rFont val="Times New Roman"/>
        <family val="1"/>
      </rPr>
      <t>Item</t>
    </r>
  </si>
  <si>
    <r>
      <t xml:space="preserve">Descrição
</t>
    </r>
    <r>
      <rPr>
        <b/>
        <i/>
        <sz val="11"/>
        <color theme="1"/>
        <rFont val="Times New Roman"/>
        <family val="1"/>
      </rPr>
      <t>Description</t>
    </r>
  </si>
  <si>
    <r>
      <t xml:space="preserve">ID do comprovante
</t>
    </r>
    <r>
      <rPr>
        <b/>
        <i/>
        <sz val="11"/>
        <color theme="1"/>
        <rFont val="Times New Roman"/>
        <family val="1"/>
      </rPr>
      <t>Proof ID</t>
    </r>
  </si>
  <si>
    <r>
      <t xml:space="preserve">Pontuação PPGEC
</t>
    </r>
    <r>
      <rPr>
        <b/>
        <i/>
        <sz val="11"/>
        <color theme="1"/>
        <rFont val="Times New Roman"/>
        <family val="1"/>
      </rPr>
      <t>PPGEC Score</t>
    </r>
  </si>
  <si>
    <r>
      <t xml:space="preserve">Área de Concentração
</t>
    </r>
    <r>
      <rPr>
        <b/>
        <i/>
        <sz val="10"/>
        <color theme="1"/>
        <rFont val="Times New Roman"/>
        <family val="1"/>
      </rPr>
      <t>Concentration area</t>
    </r>
  </si>
  <si>
    <r>
      <t xml:space="preserve">Processo seletivo PPGEC </t>
    </r>
    <r>
      <rPr>
        <b/>
        <i/>
        <sz val="14"/>
        <color theme="1"/>
        <rFont val="Times New Roman"/>
        <family val="1"/>
      </rPr>
      <t>/ PPGEC selection process</t>
    </r>
  </si>
  <si>
    <r>
      <rPr>
        <b/>
        <sz val="12"/>
        <color theme="1"/>
        <rFont val="Times New Roman"/>
        <family val="1"/>
      </rPr>
      <t>Planilha de pontuação</t>
    </r>
    <r>
      <rPr>
        <b/>
        <i/>
        <sz val="12"/>
        <color theme="1"/>
        <rFont val="Times New Roman"/>
        <family val="1"/>
      </rPr>
      <t xml:space="preserve"> / Scoring worksheet</t>
    </r>
  </si>
  <si>
    <r>
      <t xml:space="preserve">(Preenchimento obrigadótio / </t>
    </r>
    <r>
      <rPr>
        <i/>
        <sz val="11"/>
        <color theme="1"/>
        <rFont val="Times New Roman"/>
        <family val="1"/>
      </rPr>
      <t>Mandatory completion</t>
    </r>
    <r>
      <rPr>
        <sz val="11"/>
        <color theme="1"/>
        <rFont val="Times New Roman"/>
        <family val="1"/>
      </rPr>
      <t>)</t>
    </r>
  </si>
  <si>
    <t>CURRICULUM VITAE</t>
  </si>
  <si>
    <r>
      <t xml:space="preserve">Pontuação Total
</t>
    </r>
    <r>
      <rPr>
        <b/>
        <i/>
        <sz val="11"/>
        <color theme="1"/>
        <rFont val="Times New Roman"/>
        <family val="1"/>
      </rPr>
      <t>Total score</t>
    </r>
  </si>
  <si>
    <r>
      <t xml:space="preserve">DADOS DO CANDIDATO / </t>
    </r>
    <r>
      <rPr>
        <b/>
        <i/>
        <sz val="11"/>
        <color theme="1"/>
        <rFont val="Times New Roman"/>
        <family val="1"/>
      </rPr>
      <t>APPLICANT'S INFORMATION</t>
    </r>
  </si>
  <si>
    <r>
      <t xml:space="preserve">Nome do(a) candidato(a)
</t>
    </r>
    <r>
      <rPr>
        <b/>
        <i/>
        <sz val="10"/>
        <color theme="1"/>
        <rFont val="Times New Roman"/>
        <family val="1"/>
      </rPr>
      <t>Applicant's name</t>
    </r>
  </si>
  <si>
    <r>
      <t xml:space="preserve">Artigos completos publicado em anais de congressos / simpósios (limitado a 5 nos últimos 5 anos)
</t>
    </r>
    <r>
      <rPr>
        <b/>
        <i/>
        <sz val="11"/>
        <color theme="1"/>
        <rFont val="Times New Roman"/>
        <family val="1"/>
      </rPr>
      <t>Full papers published in conference proceedings / symposiums (limited to 5 in the last 5 years)</t>
    </r>
  </si>
  <si>
    <r>
      <t xml:space="preserve">Resumos publicados em evento científico (limitado a 5 nos últimos 5 anos).
</t>
    </r>
    <r>
      <rPr>
        <b/>
        <i/>
        <sz val="11"/>
        <color theme="1"/>
        <rFont val="Times New Roman"/>
        <family val="1"/>
      </rPr>
      <t>Abstracts published in a scientific event (limited to 5 in the last 5 years).</t>
    </r>
  </si>
  <si>
    <r>
      <t xml:space="preserve">Produção Bibliográfica / </t>
    </r>
    <r>
      <rPr>
        <b/>
        <i/>
        <sz val="11"/>
        <color theme="1"/>
        <rFont val="Times New Roman"/>
        <family val="1"/>
      </rPr>
      <t>Bibliographic production</t>
    </r>
  </si>
  <si>
    <r>
      <t xml:space="preserve">Produção Técnica e Tecnológica / </t>
    </r>
    <r>
      <rPr>
        <b/>
        <i/>
        <sz val="11"/>
        <color theme="1"/>
        <rFont val="Times New Roman"/>
        <family val="1"/>
      </rPr>
      <t>Technical and Technological Production</t>
    </r>
  </si>
  <si>
    <r>
      <t xml:space="preserve">Produtos técnicos e tecnológicos (limitados a 5 nos últimos 5 anos)
</t>
    </r>
    <r>
      <rPr>
        <b/>
        <i/>
        <sz val="11"/>
        <color theme="1"/>
        <rFont val="Times New Roman"/>
        <family val="1"/>
      </rPr>
      <t>Technical and technological products (limited to 5 in the last 5 years)</t>
    </r>
  </si>
  <si>
    <r>
      <t xml:space="preserve">Experiência em pós-graduação / </t>
    </r>
    <r>
      <rPr>
        <b/>
        <i/>
        <sz val="11"/>
        <color theme="1"/>
        <rFont val="Times New Roman"/>
        <family val="1"/>
      </rPr>
      <t>Postgraduate experience</t>
    </r>
  </si>
  <si>
    <r>
      <t xml:space="preserve">Treinamento em pesquisa e extensão / </t>
    </r>
    <r>
      <rPr>
        <b/>
        <i/>
        <sz val="11"/>
        <color theme="1"/>
        <rFont val="Times New Roman"/>
        <family val="1"/>
      </rPr>
      <t>Research and extension training</t>
    </r>
  </si>
  <si>
    <r>
      <t xml:space="preserve">Estágio profissional / </t>
    </r>
    <r>
      <rPr>
        <b/>
        <i/>
        <sz val="11"/>
        <color theme="1"/>
        <rFont val="Times New Roman"/>
        <family val="1"/>
      </rPr>
      <t>Professional internship</t>
    </r>
  </si>
  <si>
    <r>
      <t xml:space="preserve">Experiência em ensino / </t>
    </r>
    <r>
      <rPr>
        <b/>
        <i/>
        <sz val="11"/>
        <color theme="1"/>
        <rFont val="Times New Roman"/>
        <family val="1"/>
      </rPr>
      <t>Teaching experience</t>
    </r>
  </si>
  <si>
    <r>
      <t xml:space="preserve">Estrato / classificação
</t>
    </r>
    <r>
      <rPr>
        <b/>
        <i/>
        <sz val="11"/>
        <color theme="1"/>
        <rFont val="Times New Roman"/>
        <family val="1"/>
      </rPr>
      <t>Rank / classification</t>
    </r>
  </si>
  <si>
    <r>
      <t xml:space="preserve">Experiência profissional / </t>
    </r>
    <r>
      <rPr>
        <b/>
        <i/>
        <sz val="11"/>
        <color theme="1"/>
        <rFont val="Times New Roman"/>
        <family val="1"/>
      </rPr>
      <t>Professional experience</t>
    </r>
  </si>
  <si>
    <r>
      <t xml:space="preserve">PONTUAÇÃO TOTAL / </t>
    </r>
    <r>
      <rPr>
        <b/>
        <i/>
        <sz val="11"/>
        <color theme="1"/>
        <rFont val="Times New Roman"/>
        <family val="1"/>
      </rPr>
      <t>TOTAL SCORE</t>
    </r>
  </si>
  <si>
    <r>
      <t xml:space="preserve">Livro completo, com ISBN ou ISSN (limitado a 2 nos últimos 5 anos)
</t>
    </r>
    <r>
      <rPr>
        <b/>
        <i/>
        <sz val="11"/>
        <color theme="1"/>
        <rFont val="Times New Roman"/>
        <family val="1"/>
      </rPr>
      <t>Full book, with ISBN or ISSN (limited to 2 in the last 5 years)</t>
    </r>
  </si>
  <si>
    <r>
      <t xml:space="preserve">Capítulo de Livro com ISBN oi ISSN (limitado a 5 nos últimos 5 anos)
</t>
    </r>
    <r>
      <rPr>
        <b/>
        <i/>
        <sz val="11"/>
        <color theme="1"/>
        <rFont val="Times New Roman"/>
        <family val="1"/>
      </rPr>
      <t>Book Chapter with ISBN or ISSN (limited to 5 in the last 5 years)</t>
    </r>
  </si>
  <si>
    <r>
      <t xml:space="preserve">Estágio profissional, a cada 300 (trezentas) horas, com carga máxima de 600 (seiscentas) horas
</t>
    </r>
    <r>
      <rPr>
        <i/>
        <sz val="11"/>
        <color theme="1"/>
        <rFont val="Times New Roman"/>
        <family val="1"/>
      </rPr>
      <t>Professional internship, every 300 (three hundred) hours, with a maximum of 600 (six hundred) hours</t>
    </r>
  </si>
  <si>
    <r>
      <t xml:space="preserve">Monitoria em disciplinas e graduação, por disciplina/semestre (máximo 2)
</t>
    </r>
    <r>
      <rPr>
        <i/>
        <sz val="11"/>
        <color theme="1"/>
        <rFont val="Times New Roman"/>
        <family val="1"/>
      </rPr>
      <t>Monitoring in undergraduate course/subject, per course/subject per semester (limited to 2)</t>
    </r>
  </si>
  <si>
    <r>
      <t xml:space="preserve">Experiência profissional, por ano (limitado a 3)
</t>
    </r>
    <r>
      <rPr>
        <i/>
        <sz val="11"/>
        <color theme="1"/>
        <rFont val="Times New Roman"/>
        <family val="1"/>
      </rPr>
      <t>Professional experience, per year (limited to 3)</t>
    </r>
  </si>
  <si>
    <r>
      <t xml:space="preserve">Bolsa de iniciação científica, por 12 meses, com carga horária de 20 horas semanais
</t>
    </r>
    <r>
      <rPr>
        <i/>
        <sz val="11"/>
        <color theme="1"/>
        <rFont val="Times New Roman"/>
        <family val="1"/>
      </rPr>
      <t>Scientific initiation scholarship, for 12 months, with a workload of 20 hours per week</t>
    </r>
  </si>
  <si>
    <r>
      <t xml:space="preserve">Diploma de curso de pós-graduação lato sensu (especialização) (máximo 2)
</t>
    </r>
    <r>
      <rPr>
        <i/>
        <sz val="11"/>
        <color theme="1"/>
        <rFont val="Times New Roman"/>
        <family val="1"/>
      </rPr>
      <t>Diploma of a lato sensu postgraduate course (specialization) (limited to 2)</t>
    </r>
  </si>
  <si>
    <r>
      <t xml:space="preserve">Estágio voluntário em pesquisa ou extensão, a cada 300 (trezentas) horas, com carga máxima de 600 (seiscentas) horas
</t>
    </r>
    <r>
      <rPr>
        <i/>
        <sz val="11"/>
        <color theme="1"/>
        <rFont val="Times New Roman"/>
        <family val="1"/>
      </rPr>
      <t>Voluntary internship in research or extension, every 300 (three hundred) hours, with a maximum of 600 (six hundred) hours</t>
    </r>
  </si>
  <si>
    <t>2. Acúmulo de bolsa com outra atividade remunerada - Discentes ingressantes por ações afirmativas</t>
  </si>
  <si>
    <t>3. Acúmulo de bolsa com outra atividade remunerada - Discentes em menor condição socioeconômica</t>
  </si>
  <si>
    <t>4. Acúmulo de bolsa com outra atividade remunerada - Professores e demais profissionais da educação básica que atuam na rede pública federal, estadual ou municipal de ensino</t>
  </si>
  <si>
    <t>5. Acúmulo de bolsa com outra atividade remunerada - Profissionais que atuam em serviços públicos municipais, estaduais ou federais</t>
  </si>
  <si>
    <t>6. Acúmulo de bolsa com outra atividade remunerada - Profissionais que atuam em serviços públicos ou privados que tenham correlação com sua temática de trabalho no âmbito da pós-graduação</t>
  </si>
  <si>
    <t>7. Acúmulo de bolsa com outra atividade remunerada - Profissionais com menor rendimento mensal</t>
  </si>
  <si>
    <t>8. Acúmulo de bolsa com outra atividade remunerada - Profissionais que possuem menor carga horária de trabalho</t>
  </si>
  <si>
    <t>9. Acúmulo de bolsa com outra atividade remunerada - Profissionais que não possuam relação de trabalho com a UFV</t>
  </si>
  <si>
    <r>
      <t xml:space="preserve">Categoria de priorização
</t>
    </r>
    <r>
      <rPr>
        <b/>
        <i/>
        <sz val="10"/>
        <color theme="1"/>
        <rFont val="Times New Roman"/>
        <family val="1"/>
      </rPr>
      <t>Prioritizing category</t>
    </r>
  </si>
  <si>
    <t>Ingressante por ação afirmativa ou em condição de vulnerabilidade social? (categoria 1 apenas)</t>
  </si>
  <si>
    <r>
      <t xml:space="preserve">Os cálculos são realizados automaticamente, de acordo com a tabela de pontuação definida no edital, no caso de haver alguma divergência, comunique a secretaria do Programa pelo email secretaria.ppgec@ufv.br / </t>
    </r>
    <r>
      <rPr>
        <i/>
        <sz val="9"/>
        <color theme="1"/>
        <rFont val="Times New Roman"/>
        <family val="1"/>
      </rPr>
      <t xml:space="preserve">The calculations are carried out automatically, according to the scoring table defined in the notice, if there is any discrepancy, please notify the Program secretariat by email secretaria.ppgec@ufv.br.
</t>
    </r>
    <r>
      <rPr>
        <sz val="9"/>
        <color theme="1"/>
        <rFont val="Times New Roman"/>
        <family val="1"/>
      </rPr>
      <t xml:space="preserve">Os valores reportados na planilha pelo(a) candidato(a) serão conferidos e validados pela comissão de seleção, que tomará as ações devidas no caso de divergências </t>
    </r>
    <r>
      <rPr>
        <i/>
        <sz val="9"/>
        <color theme="1"/>
        <rFont val="Times New Roman"/>
        <family val="1"/>
      </rPr>
      <t xml:space="preserve">/ The values reported in the spreadsheet by the candidate will be checked and validated by the selection committee, which will take appropriate action in the event of discrepancies.
</t>
    </r>
    <r>
      <rPr>
        <sz val="9"/>
        <color theme="1"/>
        <rFont val="Times New Roman"/>
        <family val="1"/>
      </rPr>
      <t xml:space="preserve">Somente serão considerados itens reportados e cuja comprovação tenha sido enviada pelo(a) candidato(a) na documentação anexa. Itens não comprovados serão desconsiderados </t>
    </r>
    <r>
      <rPr>
        <i/>
        <sz val="9"/>
        <color theme="1"/>
        <rFont val="Times New Roman"/>
        <family val="1"/>
      </rPr>
      <t xml:space="preserve">/ Only reported items for which proof has been sent by the candidate in the attached documentation will be considered. Unproven items will be disregarded.
</t>
    </r>
    <r>
      <rPr>
        <sz val="9"/>
        <color theme="1"/>
        <rFont val="Times New Roman"/>
        <family val="1"/>
      </rPr>
      <t xml:space="preserve">A ordem de apresentação das comprovações no documento anexo deve seguir a mesma ordem dos itens reportados nesta planilha </t>
    </r>
    <r>
      <rPr>
        <i/>
        <sz val="9"/>
        <color theme="1"/>
        <rFont val="Times New Roman"/>
        <family val="1"/>
      </rPr>
      <t>/ The order in which the proof is presented in the attached document must follow the same order as the items reported in this spreadsheet.</t>
    </r>
    <r>
      <rPr>
        <sz val="9"/>
        <color theme="1"/>
        <rFont val="Times New Roman"/>
        <family val="1"/>
      </rPr>
      <t xml:space="preserve">
Por conveniência, o ranking brasileiro de periódicos da CAPES pode ser verificado acessando https://sucupira.capes.gov.br/sucupira/public/consultas/coleta/veiculoPublicacaoQualis/listaConsultaGeralPeriodicos.jsf. Esteja ciente de selecionar o evento de classificação mais recente</t>
    </r>
    <r>
      <rPr>
        <i/>
        <sz val="9"/>
        <color theme="1"/>
        <rFont val="Times New Roman"/>
        <family val="1"/>
      </rPr>
      <t xml:space="preserve"> / For convenience, the Brazilian CAPES journal ranking can be checked assessing https://sucupira.capes.gov.br/sucupira/public/consultas/coleta/veiculoPublicacaoQualis/listaConsultaGeralPeriodicos.jsf</t>
    </r>
    <r>
      <rPr>
        <sz val="9"/>
        <color theme="1"/>
        <rFont val="Times New Roman"/>
        <family val="1"/>
      </rPr>
      <t>.</t>
    </r>
    <r>
      <rPr>
        <i/>
        <sz val="9"/>
        <color theme="1"/>
        <rFont val="Times New Roman"/>
        <family val="1"/>
      </rPr>
      <t xml:space="preserve"> Be aware of selecting the most recent classification event.</t>
    </r>
    <r>
      <rPr>
        <sz val="9"/>
        <color theme="1"/>
        <rFont val="Times New Roman"/>
        <family val="1"/>
      </rPr>
      <t xml:space="preserve">
No caso de não haver uma classificação CAPES para o periódico, a avaliação será feita pelo quartil equivalente (A1 e A2 correspondem a um Q1, A3 and A4 correspondem a um Q2, e assim por diante) </t>
    </r>
    <r>
      <rPr>
        <i/>
        <sz val="9"/>
        <color theme="1"/>
        <rFont val="Times New Roman"/>
        <family val="1"/>
      </rPr>
      <t>/ If there is no CAPES classification for the journal, the evaluation will be made by the equivalent quartile (A1 and A2 correspond to a Q1, A3 and A4 correspond to a Q2, and so on)</t>
    </r>
    <r>
      <rPr>
        <sz val="9"/>
        <color theme="1"/>
        <rFont val="Times New Roman"/>
        <family val="1"/>
      </rPr>
      <t>.
Esta planilha é melhor visualizada com ampliação de 100%.</t>
    </r>
  </si>
  <si>
    <t>f</t>
  </si>
  <si>
    <t>g</t>
  </si>
  <si>
    <t>h</t>
  </si>
  <si>
    <t>i</t>
  </si>
  <si>
    <t>j</t>
  </si>
  <si>
    <t>1. Discentes sem vínculo empregatício, com dedicação exclusiva à pesquisa, ou pós-graduanda/o com vínculo empregatício, mas que esteja liberada/o das atividades profissionais, sem recebimento de vencimentos e em dedicação exclusiva à pesquisa.</t>
  </si>
  <si>
    <r>
      <t xml:space="preserve">Artigos com classificação qualis CAPES A ou B (limitado a 10 nos último 5 anos)
</t>
    </r>
    <r>
      <rPr>
        <b/>
        <i/>
        <sz val="11"/>
        <color theme="1"/>
        <rFont val="Times New Roman"/>
        <family val="1"/>
      </rPr>
      <t>Papers with CAPES qualis classification A or B (limited to 10 in the last 5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</si>
</sst>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0"/>
      <name val="Times New Roman"/>
      <family val="1"/>
    </font>
    <font>
      <sz val="7"/>
      <color theme="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2" fontId="4" fillId="0" borderId="9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11" fillId="0" borderId="0" xfId="0" applyFont="1" applyFill="1" applyProtection="1"/>
    <xf numFmtId="0" fontId="5" fillId="0" borderId="12" xfId="0" applyFont="1" applyFill="1" applyBorder="1" applyAlignment="1" applyProtection="1">
      <alignment horizontal="right" vertical="center"/>
    </xf>
    <xf numFmtId="2" fontId="8" fillId="0" borderId="1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2" fontId="11" fillId="0" borderId="0" xfId="0" applyNumberFormat="1" applyFont="1" applyFill="1" applyBorder="1" applyProtection="1"/>
    <xf numFmtId="0" fontId="4" fillId="2" borderId="11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vertical="center"/>
    </xf>
    <xf numFmtId="2" fontId="7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</xf>
    <xf numFmtId="2" fontId="7" fillId="0" borderId="8" xfId="0" applyNumberFormat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15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right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EA"/>
      <color rgb="FFFFCC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230188</xdr:colOff>
      <xdr:row>3</xdr:row>
      <xdr:rowOff>15876</xdr:rowOff>
    </xdr:from>
    <xdr:to>
      <xdr:col>4</xdr:col>
      <xdr:colOff>953</xdr:colOff>
      <xdr:row>6</xdr:row>
      <xdr:rowOff>112396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064A0B-BB84-9560-A243-28A7596F57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376" y="396876"/>
          <a:ext cx="1035050" cy="620395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317500</xdr:colOff>
      <xdr:row>3</xdr:row>
      <xdr:rowOff>79376</xdr:rowOff>
    </xdr:from>
    <xdr:to>
      <xdr:col>8</xdr:col>
      <xdr:colOff>188278</xdr:colOff>
      <xdr:row>6</xdr:row>
      <xdr:rowOff>59056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1974F7-A064-4057-BCEB-C70CF7E8309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0313" y="460376"/>
          <a:ext cx="1082040" cy="503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B59-1F9D-421C-A97B-6DD273168364}">
  <dimension ref="B2:M98"/>
  <sheetViews>
    <sheetView showGridLines="0" tabSelected="1" zoomScaleNormal="100" workbookViewId="0">
      <selection activeCell="G19" sqref="G19:I19"/>
    </sheetView>
  </sheetViews>
  <sheetFormatPr defaultColWidth="8.85546875" defaultRowHeight="15" x14ac:dyDescent="0.25"/>
  <cols>
    <col min="1" max="1" width="2.5703125" style="1" customWidth="1"/>
    <col min="2" max="2" width="3.85546875" style="13" customWidth="1"/>
    <col min="3" max="3" width="4" style="1" customWidth="1"/>
    <col min="4" max="4" width="14.7109375" style="1" customWidth="1"/>
    <col min="5" max="5" width="21.85546875" style="1" customWidth="1"/>
    <col min="6" max="6" width="63.5703125" style="1" customWidth="1"/>
    <col min="7" max="7" width="18.7109375" style="1" customWidth="1"/>
    <col min="8" max="8" width="18" style="1" customWidth="1"/>
    <col min="9" max="9" width="16.42578125" style="1" customWidth="1"/>
    <col min="10" max="10" width="3.85546875" style="14" customWidth="1"/>
    <col min="11" max="16384" width="8.85546875" style="1"/>
  </cols>
  <sheetData>
    <row r="2" spans="2:10" ht="13.9" x14ac:dyDescent="0.25">
      <c r="B2" s="19"/>
      <c r="C2" s="7"/>
      <c r="D2" s="7"/>
      <c r="E2" s="7"/>
      <c r="F2" s="7"/>
      <c r="G2" s="7"/>
      <c r="H2" s="7"/>
      <c r="I2" s="7"/>
      <c r="J2" s="20"/>
    </row>
    <row r="3" spans="2:10" ht="13.9" x14ac:dyDescent="0.25">
      <c r="B3" s="19"/>
      <c r="C3" s="7"/>
      <c r="D3" s="7"/>
      <c r="E3" s="7"/>
      <c r="F3" s="7"/>
      <c r="G3" s="7"/>
      <c r="H3" s="7"/>
      <c r="I3" s="7"/>
      <c r="J3" s="20"/>
    </row>
    <row r="4" spans="2:10" ht="13.5" customHeight="1" x14ac:dyDescent="0.25">
      <c r="B4" s="19"/>
      <c r="C4" s="78"/>
      <c r="D4" s="78"/>
      <c r="E4" s="33"/>
      <c r="F4" s="78" t="s">
        <v>5</v>
      </c>
      <c r="G4" s="78"/>
      <c r="H4" s="78"/>
      <c r="I4" s="78"/>
      <c r="J4" s="20"/>
    </row>
    <row r="5" spans="2:10" ht="13.5" customHeight="1" x14ac:dyDescent="0.25">
      <c r="B5" s="19"/>
      <c r="C5" s="78"/>
      <c r="D5" s="78"/>
      <c r="E5" s="33"/>
      <c r="F5" s="78" t="s">
        <v>6</v>
      </c>
      <c r="G5" s="78"/>
      <c r="H5" s="78"/>
      <c r="I5" s="78"/>
      <c r="J5" s="20"/>
    </row>
    <row r="6" spans="2:10" ht="13.5" customHeight="1" x14ac:dyDescent="0.25">
      <c r="B6" s="19"/>
      <c r="C6" s="78"/>
      <c r="D6" s="78"/>
      <c r="E6" s="33"/>
      <c r="F6" s="78" t="s">
        <v>7</v>
      </c>
      <c r="G6" s="78"/>
      <c r="H6" s="78"/>
      <c r="I6" s="78"/>
      <c r="J6" s="20"/>
    </row>
    <row r="7" spans="2:10" ht="13.5" customHeight="1" x14ac:dyDescent="0.25">
      <c r="B7" s="19"/>
      <c r="C7" s="79"/>
      <c r="D7" s="79"/>
      <c r="E7" s="34"/>
      <c r="F7" s="80" t="s">
        <v>8</v>
      </c>
      <c r="G7" s="80"/>
      <c r="H7" s="79"/>
      <c r="I7" s="79"/>
      <c r="J7" s="20"/>
    </row>
    <row r="8" spans="2:10" ht="13.5" customHeight="1" x14ac:dyDescent="0.3">
      <c r="B8" s="19"/>
      <c r="C8" s="39"/>
      <c r="D8" s="39"/>
      <c r="E8" s="39"/>
      <c r="F8" s="44"/>
      <c r="G8" s="44"/>
      <c r="H8" s="39"/>
      <c r="I8" s="39"/>
      <c r="J8" s="20"/>
    </row>
    <row r="9" spans="2:10" ht="19.899999999999999" customHeight="1" x14ac:dyDescent="0.25">
      <c r="B9" s="19"/>
      <c r="C9" s="77" t="s">
        <v>15</v>
      </c>
      <c r="D9" s="77"/>
      <c r="E9" s="77"/>
      <c r="F9" s="77"/>
      <c r="G9" s="77"/>
      <c r="H9" s="77"/>
      <c r="I9" s="77"/>
      <c r="J9" s="20"/>
    </row>
    <row r="10" spans="2:10" ht="19.899999999999999" customHeight="1" x14ac:dyDescent="0.25">
      <c r="B10" s="19"/>
      <c r="C10" s="76" t="s">
        <v>16</v>
      </c>
      <c r="D10" s="76"/>
      <c r="E10" s="76"/>
      <c r="F10" s="76"/>
      <c r="G10" s="76"/>
      <c r="H10" s="76"/>
      <c r="I10" s="76"/>
      <c r="J10" s="20"/>
    </row>
    <row r="11" spans="2:10" ht="15" customHeight="1" x14ac:dyDescent="0.25">
      <c r="B11" s="19"/>
      <c r="C11" s="36"/>
      <c r="D11" s="36"/>
      <c r="E11" s="36"/>
      <c r="F11" s="36"/>
      <c r="G11" s="36"/>
      <c r="H11" s="36"/>
      <c r="I11" s="36"/>
      <c r="J11" s="20"/>
    </row>
    <row r="12" spans="2:10" ht="243" customHeight="1" x14ac:dyDescent="0.25">
      <c r="B12" s="19"/>
      <c r="C12" s="40" t="s">
        <v>9</v>
      </c>
      <c r="D12" s="72" t="s">
        <v>52</v>
      </c>
      <c r="E12" s="72"/>
      <c r="F12" s="72"/>
      <c r="G12" s="72"/>
      <c r="H12" s="72"/>
      <c r="I12" s="72"/>
      <c r="J12" s="20"/>
    </row>
    <row r="13" spans="2:10" ht="15" customHeight="1" x14ac:dyDescent="0.25">
      <c r="B13" s="19"/>
      <c r="C13" s="36"/>
      <c r="D13" s="36"/>
      <c r="E13" s="36"/>
      <c r="F13" s="36"/>
      <c r="G13" s="36"/>
      <c r="H13" s="36"/>
      <c r="I13" s="36"/>
      <c r="J13" s="20"/>
    </row>
    <row r="14" spans="2:10" ht="15" customHeight="1" x14ac:dyDescent="0.3">
      <c r="B14" s="19"/>
      <c r="C14" s="74" t="s">
        <v>20</v>
      </c>
      <c r="D14" s="74"/>
      <c r="E14" s="74"/>
      <c r="F14" s="74"/>
      <c r="G14" s="74"/>
      <c r="H14" s="74"/>
      <c r="I14" s="74"/>
      <c r="J14" s="20"/>
    </row>
    <row r="15" spans="2:10" ht="15" customHeight="1" x14ac:dyDescent="0.25">
      <c r="B15" s="19"/>
      <c r="C15" s="75" t="s">
        <v>17</v>
      </c>
      <c r="D15" s="75"/>
      <c r="E15" s="75"/>
      <c r="F15" s="75"/>
      <c r="G15" s="75"/>
      <c r="H15" s="75"/>
      <c r="I15" s="75"/>
      <c r="J15" s="20"/>
    </row>
    <row r="16" spans="2:10" ht="19.149999999999999" customHeight="1" x14ac:dyDescent="0.25">
      <c r="B16" s="19"/>
      <c r="C16" s="7"/>
      <c r="D16" s="7"/>
      <c r="E16" s="7"/>
      <c r="F16" s="7"/>
      <c r="G16" s="7"/>
      <c r="H16" s="7"/>
      <c r="I16" s="7"/>
      <c r="J16" s="20"/>
    </row>
    <row r="17" spans="2:13" ht="26.45" customHeight="1" x14ac:dyDescent="0.25">
      <c r="B17" s="19"/>
      <c r="C17" s="66" t="s">
        <v>21</v>
      </c>
      <c r="D17" s="67"/>
      <c r="E17" s="73"/>
      <c r="F17" s="68"/>
      <c r="G17" s="69"/>
      <c r="H17" s="69"/>
      <c r="I17" s="70"/>
      <c r="J17" s="20"/>
    </row>
    <row r="18" spans="2:13" ht="7.15" customHeight="1" x14ac:dyDescent="0.25">
      <c r="B18" s="19"/>
      <c r="C18" s="41"/>
      <c r="D18" s="42"/>
      <c r="E18" s="42"/>
      <c r="F18" s="7"/>
      <c r="G18" s="2"/>
      <c r="H18" s="2"/>
      <c r="I18" s="2"/>
      <c r="J18" s="20"/>
    </row>
    <row r="19" spans="2:13" ht="24" customHeight="1" x14ac:dyDescent="0.25">
      <c r="B19" s="19"/>
      <c r="C19" s="66" t="s">
        <v>14</v>
      </c>
      <c r="D19" s="67"/>
      <c r="E19" s="67"/>
      <c r="F19" s="3"/>
      <c r="G19" s="68"/>
      <c r="H19" s="69"/>
      <c r="I19" s="70"/>
      <c r="J19" s="20"/>
    </row>
    <row r="20" spans="2:13" ht="7.9" customHeight="1" x14ac:dyDescent="0.25">
      <c r="B20" s="19"/>
      <c r="C20" s="41"/>
      <c r="D20" s="42"/>
      <c r="E20" s="42"/>
      <c r="F20" s="7"/>
      <c r="G20" s="8"/>
      <c r="H20" s="8"/>
      <c r="I20" s="8"/>
      <c r="J20" s="20"/>
    </row>
    <row r="21" spans="2:13" ht="47.25" customHeight="1" x14ac:dyDescent="0.25">
      <c r="B21" s="19"/>
      <c r="C21" s="66" t="s">
        <v>50</v>
      </c>
      <c r="D21" s="67"/>
      <c r="E21" s="67"/>
      <c r="F21" s="84"/>
      <c r="G21" s="85"/>
      <c r="H21" s="85"/>
      <c r="I21" s="86"/>
      <c r="J21" s="20"/>
    </row>
    <row r="22" spans="2:13" ht="7.9" customHeight="1" x14ac:dyDescent="0.25">
      <c r="B22" s="19"/>
      <c r="C22" s="43"/>
      <c r="D22" s="41"/>
      <c r="E22" s="41"/>
      <c r="F22" s="7"/>
      <c r="G22" s="45"/>
      <c r="H22" s="45"/>
      <c r="I22" s="45"/>
      <c r="J22" s="20"/>
    </row>
    <row r="23" spans="2:13" ht="24" customHeight="1" x14ac:dyDescent="0.25">
      <c r="B23" s="19"/>
      <c r="C23" s="66" t="s">
        <v>51</v>
      </c>
      <c r="D23" s="67"/>
      <c r="E23" s="67"/>
      <c r="F23" s="3"/>
      <c r="G23" s="68"/>
      <c r="H23" s="69"/>
      <c r="I23" s="70"/>
      <c r="J23" s="20"/>
    </row>
    <row r="24" spans="2:13" x14ac:dyDescent="0.25">
      <c r="B24" s="19"/>
      <c r="J24" s="20"/>
    </row>
    <row r="25" spans="2:13" x14ac:dyDescent="0.25">
      <c r="B25" s="19"/>
      <c r="J25" s="20"/>
    </row>
    <row r="26" spans="2:13" x14ac:dyDescent="0.25">
      <c r="B26" s="19"/>
      <c r="C26" s="71" t="s">
        <v>18</v>
      </c>
      <c r="D26" s="71"/>
      <c r="E26" s="71"/>
      <c r="F26" s="71"/>
      <c r="G26" s="71"/>
      <c r="H26" s="71"/>
      <c r="I26" s="71"/>
      <c r="J26" s="20"/>
    </row>
    <row r="27" spans="2:13" x14ac:dyDescent="0.25">
      <c r="B27" s="19"/>
      <c r="C27" s="7"/>
      <c r="D27" s="7"/>
      <c r="E27" s="7"/>
      <c r="F27" s="7"/>
      <c r="G27" s="7"/>
      <c r="H27" s="7"/>
      <c r="I27" s="7"/>
      <c r="J27" s="20"/>
    </row>
    <row r="28" spans="2:13" ht="36" customHeight="1" x14ac:dyDescent="0.25">
      <c r="B28" s="19"/>
      <c r="C28" s="87" t="s">
        <v>10</v>
      </c>
      <c r="D28" s="88"/>
      <c r="E28" s="10" t="s">
        <v>31</v>
      </c>
      <c r="F28" s="35" t="s">
        <v>11</v>
      </c>
      <c r="G28" s="11" t="s">
        <v>12</v>
      </c>
      <c r="H28" s="11" t="s">
        <v>13</v>
      </c>
      <c r="I28" s="11" t="s">
        <v>19</v>
      </c>
      <c r="J28" s="20"/>
    </row>
    <row r="29" spans="2:13" ht="19.149999999999999" customHeight="1" x14ac:dyDescent="0.25">
      <c r="B29" s="19"/>
      <c r="C29" s="57" t="s">
        <v>24</v>
      </c>
      <c r="D29" s="58"/>
      <c r="E29" s="58"/>
      <c r="F29" s="58"/>
      <c r="G29" s="58"/>
      <c r="H29" s="58"/>
      <c r="I29" s="59"/>
      <c r="J29" s="20"/>
    </row>
    <row r="30" spans="2:13" ht="32.450000000000003" customHeight="1" x14ac:dyDescent="0.25">
      <c r="B30" s="19"/>
      <c r="C30" s="12"/>
      <c r="D30" s="60" t="s">
        <v>59</v>
      </c>
      <c r="E30" s="61"/>
      <c r="F30" s="61"/>
      <c r="G30" s="61"/>
      <c r="H30" s="61"/>
      <c r="I30" s="62"/>
      <c r="J30" s="20"/>
    </row>
    <row r="31" spans="2:13" x14ac:dyDescent="0.25">
      <c r="B31" s="19" t="s">
        <v>0</v>
      </c>
      <c r="C31" s="12"/>
      <c r="D31" s="63">
        <v>1</v>
      </c>
      <c r="E31" s="37"/>
      <c r="F31" s="22"/>
      <c r="G31" s="5" t="str">
        <f>IF(F31&lt;&gt;"",CONCATENATE($D$31,".",B31),"")</f>
        <v/>
      </c>
      <c r="H31" s="4" t="str">
        <f>IF(G31&lt;&gt;"",J31,"")</f>
        <v/>
      </c>
      <c r="I31" s="47">
        <f>SUM(H31:H40)</f>
        <v>0</v>
      </c>
      <c r="J31" s="21">
        <f>IF(E31="A1",1,IF(E31="A2",0.9,IF(E31="A3",0.75,IF(E31="A4",0.6,IF(E31="B1",0.4,IF(E31="B2",0.3,IF(E31="B3",0.15,IF(E31="B4",0.05,0))))))))</f>
        <v>0</v>
      </c>
      <c r="M31" s="13" t="s">
        <v>58</v>
      </c>
    </row>
    <row r="32" spans="2:13" x14ac:dyDescent="0.25">
      <c r="B32" s="19" t="s">
        <v>1</v>
      </c>
      <c r="C32" s="12"/>
      <c r="D32" s="64"/>
      <c r="E32" s="37"/>
      <c r="F32" s="23"/>
      <c r="G32" s="5" t="str">
        <f t="shared" ref="G32:G40" si="0">IF(F32&lt;&gt;"",CONCATENATE($D$31,".",B32),"")</f>
        <v/>
      </c>
      <c r="H32" s="4" t="str">
        <f t="shared" ref="H32:H40" si="1">IF(G32&lt;&gt;"",J32,"")</f>
        <v/>
      </c>
      <c r="I32" s="47"/>
      <c r="J32" s="21">
        <f>IF(E32="A1",1,IF(E32="A2",0.9,IF(E32="A3",0.75,IF(E32="A4",0.6,IF(E32="B1",0.4,IF(E32="B2",0.3,IF(E32="B3",0.15,IF(E32="B4",0.05,0))))))))</f>
        <v>0</v>
      </c>
      <c r="M32" s="13" t="s">
        <v>42</v>
      </c>
    </row>
    <row r="33" spans="2:13" x14ac:dyDescent="0.25">
      <c r="B33" s="19" t="s">
        <v>2</v>
      </c>
      <c r="C33" s="12"/>
      <c r="D33" s="64"/>
      <c r="E33" s="37"/>
      <c r="F33" s="23"/>
      <c r="G33" s="5" t="str">
        <f t="shared" si="0"/>
        <v/>
      </c>
      <c r="H33" s="4" t="str">
        <f t="shared" si="1"/>
        <v/>
      </c>
      <c r="I33" s="47"/>
      <c r="J33" s="21">
        <f t="shared" ref="J33:J40" si="2">IF(E33="A1",1,IF(E33="A2",0.9,IF(E33="A3",0.75,IF(E33="A4",0.6,IF(E33="B1",0.4,IF(E33="B2",0.3,IF(E33="B3",0.15,IF(E33="B4",0.05,0))))))))</f>
        <v>0</v>
      </c>
      <c r="M33" s="13" t="s">
        <v>43</v>
      </c>
    </row>
    <row r="34" spans="2:13" x14ac:dyDescent="0.25">
      <c r="B34" s="19" t="s">
        <v>3</v>
      </c>
      <c r="C34" s="12"/>
      <c r="D34" s="64"/>
      <c r="E34" s="37"/>
      <c r="F34" s="23"/>
      <c r="G34" s="5" t="str">
        <f t="shared" si="0"/>
        <v/>
      </c>
      <c r="H34" s="4" t="str">
        <f t="shared" si="1"/>
        <v/>
      </c>
      <c r="I34" s="47"/>
      <c r="J34" s="21">
        <f t="shared" si="2"/>
        <v>0</v>
      </c>
      <c r="M34" s="13" t="s">
        <v>44</v>
      </c>
    </row>
    <row r="35" spans="2:13" x14ac:dyDescent="0.25">
      <c r="B35" s="19" t="s">
        <v>4</v>
      </c>
      <c r="C35" s="12"/>
      <c r="D35" s="64"/>
      <c r="E35" s="37"/>
      <c r="F35" s="23"/>
      <c r="G35" s="5" t="str">
        <f t="shared" si="0"/>
        <v/>
      </c>
      <c r="H35" s="4" t="str">
        <f t="shared" si="1"/>
        <v/>
      </c>
      <c r="I35" s="47"/>
      <c r="J35" s="21">
        <f t="shared" si="2"/>
        <v>0</v>
      </c>
      <c r="M35" s="13" t="s">
        <v>45</v>
      </c>
    </row>
    <row r="36" spans="2:13" x14ac:dyDescent="0.25">
      <c r="B36" s="19" t="s">
        <v>53</v>
      </c>
      <c r="C36" s="12"/>
      <c r="D36" s="64"/>
      <c r="E36" s="37"/>
      <c r="F36" s="23"/>
      <c r="G36" s="5" t="str">
        <f t="shared" si="0"/>
        <v/>
      </c>
      <c r="H36" s="4" t="str">
        <f t="shared" si="1"/>
        <v/>
      </c>
      <c r="I36" s="47"/>
      <c r="J36" s="21">
        <f t="shared" si="2"/>
        <v>0</v>
      </c>
      <c r="M36" s="13" t="s">
        <v>46</v>
      </c>
    </row>
    <row r="37" spans="2:13" x14ac:dyDescent="0.25">
      <c r="B37" s="19" t="s">
        <v>54</v>
      </c>
      <c r="C37" s="12"/>
      <c r="D37" s="64"/>
      <c r="E37" s="37"/>
      <c r="F37" s="23"/>
      <c r="G37" s="5" t="str">
        <f t="shared" si="0"/>
        <v/>
      </c>
      <c r="H37" s="4" t="str">
        <f t="shared" si="1"/>
        <v/>
      </c>
      <c r="I37" s="47"/>
      <c r="J37" s="21">
        <f t="shared" si="2"/>
        <v>0</v>
      </c>
      <c r="M37" s="13" t="s">
        <v>47</v>
      </c>
    </row>
    <row r="38" spans="2:13" x14ac:dyDescent="0.25">
      <c r="B38" s="19" t="s">
        <v>55</v>
      </c>
      <c r="C38" s="12"/>
      <c r="D38" s="64"/>
      <c r="E38" s="37"/>
      <c r="F38" s="23"/>
      <c r="G38" s="5" t="str">
        <f t="shared" si="0"/>
        <v/>
      </c>
      <c r="H38" s="4" t="str">
        <f t="shared" si="1"/>
        <v/>
      </c>
      <c r="I38" s="47"/>
      <c r="J38" s="21">
        <f t="shared" si="2"/>
        <v>0</v>
      </c>
      <c r="M38" s="13" t="s">
        <v>48</v>
      </c>
    </row>
    <row r="39" spans="2:13" x14ac:dyDescent="0.25">
      <c r="B39" s="19" t="s">
        <v>56</v>
      </c>
      <c r="C39" s="12"/>
      <c r="D39" s="64"/>
      <c r="E39" s="37"/>
      <c r="F39" s="23"/>
      <c r="G39" s="5" t="str">
        <f t="shared" si="0"/>
        <v/>
      </c>
      <c r="H39" s="4" t="str">
        <f t="shared" si="1"/>
        <v/>
      </c>
      <c r="I39" s="47"/>
      <c r="J39" s="21">
        <f t="shared" si="2"/>
        <v>0</v>
      </c>
      <c r="M39" s="13" t="s">
        <v>49</v>
      </c>
    </row>
    <row r="40" spans="2:13" x14ac:dyDescent="0.25">
      <c r="B40" s="19" t="s">
        <v>57</v>
      </c>
      <c r="C40" s="12"/>
      <c r="D40" s="65"/>
      <c r="E40" s="37"/>
      <c r="F40" s="23"/>
      <c r="G40" s="5" t="str">
        <f t="shared" si="0"/>
        <v/>
      </c>
      <c r="H40" s="4" t="str">
        <f t="shared" si="1"/>
        <v/>
      </c>
      <c r="I40" s="47"/>
      <c r="J40" s="21">
        <f t="shared" si="2"/>
        <v>0</v>
      </c>
      <c r="M40" s="13"/>
    </row>
    <row r="41" spans="2:13" ht="28.9" customHeight="1" x14ac:dyDescent="0.25">
      <c r="B41" s="19"/>
      <c r="C41" s="12"/>
      <c r="D41" s="60" t="s">
        <v>34</v>
      </c>
      <c r="E41" s="61"/>
      <c r="F41" s="61"/>
      <c r="G41" s="61"/>
      <c r="H41" s="61"/>
      <c r="I41" s="62"/>
      <c r="J41" s="20"/>
      <c r="M41" s="13"/>
    </row>
    <row r="42" spans="2:13" ht="15" customHeight="1" x14ac:dyDescent="0.25">
      <c r="B42" s="19" t="s">
        <v>0</v>
      </c>
      <c r="C42" s="12"/>
      <c r="D42" s="63">
        <v>2</v>
      </c>
      <c r="E42" s="37"/>
      <c r="F42" s="23"/>
      <c r="G42" s="5" t="str">
        <f>IF(F42&lt;&gt;"",CONCATENATE(D42,".",B42),"")</f>
        <v/>
      </c>
      <c r="H42" s="4" t="str">
        <f>IF(G42&lt;&gt;"",J42,"")</f>
        <v/>
      </c>
      <c r="I42" s="46">
        <f>SUM(H42:H43)</f>
        <v>0</v>
      </c>
      <c r="J42" s="21">
        <f>IF(E42="Nacional",1.5,IF(E42="Internacional",2,0))</f>
        <v>0</v>
      </c>
      <c r="M42" s="13"/>
    </row>
    <row r="43" spans="2:13" ht="15" customHeight="1" x14ac:dyDescent="0.25">
      <c r="B43" s="19" t="s">
        <v>1</v>
      </c>
      <c r="C43" s="12"/>
      <c r="D43" s="64"/>
      <c r="E43" s="37"/>
      <c r="F43" s="24"/>
      <c r="G43" s="5" t="str">
        <f>IF(F43&lt;&gt;"",CONCATENATE(D42,".",B43),"")</f>
        <v/>
      </c>
      <c r="H43" s="4" t="str">
        <f t="shared" ref="H43" si="3">IF(G43&lt;&gt;"",J43,"")</f>
        <v/>
      </c>
      <c r="I43" s="47"/>
      <c r="J43" s="21">
        <f>IF(E43="Nacional",1.5,IF(E43="Internacional",2,0))</f>
        <v>0</v>
      </c>
      <c r="M43" s="13"/>
    </row>
    <row r="44" spans="2:13" ht="29.45" customHeight="1" x14ac:dyDescent="0.25">
      <c r="B44" s="19"/>
      <c r="C44" s="12"/>
      <c r="D44" s="60" t="s">
        <v>35</v>
      </c>
      <c r="E44" s="61"/>
      <c r="F44" s="61"/>
      <c r="G44" s="61"/>
      <c r="H44" s="61"/>
      <c r="I44" s="62"/>
      <c r="J44" s="20"/>
      <c r="M44" s="13"/>
    </row>
    <row r="45" spans="2:13" x14ac:dyDescent="0.25">
      <c r="B45" s="19" t="s">
        <v>0</v>
      </c>
      <c r="C45" s="12"/>
      <c r="D45" s="63">
        <v>3</v>
      </c>
      <c r="E45" s="37"/>
      <c r="F45" s="22"/>
      <c r="G45" s="5" t="str">
        <f>IF(F45&lt;&gt;"",CONCATENATE(D45,".",B45),"")</f>
        <v/>
      </c>
      <c r="H45" s="4" t="str">
        <f>IF(G45&lt;&gt;"",J45,"")</f>
        <v/>
      </c>
      <c r="I45" s="47">
        <f>SUM(H45:H49)</f>
        <v>0</v>
      </c>
      <c r="J45" s="21">
        <f>IF(E45="Nacional",0.25,IF(E45="Internacional",0.5,0))</f>
        <v>0</v>
      </c>
    </row>
    <row r="46" spans="2:13" x14ac:dyDescent="0.25">
      <c r="B46" s="19" t="s">
        <v>1</v>
      </c>
      <c r="C46" s="12"/>
      <c r="D46" s="64"/>
      <c r="E46" s="37"/>
      <c r="F46" s="23"/>
      <c r="G46" s="5" t="str">
        <f>IF(F46&lt;&gt;"",CONCATENATE(D45,".",B46),"")</f>
        <v/>
      </c>
      <c r="H46" s="4" t="str">
        <f t="shared" ref="H46:H49" si="4">IF(G46&lt;&gt;"",J46,"")</f>
        <v/>
      </c>
      <c r="I46" s="47"/>
      <c r="J46" s="21">
        <f>IF(E46="Nacional",0.25,IF(E46="Internacional",0.5,0))</f>
        <v>0</v>
      </c>
    </row>
    <row r="47" spans="2:13" x14ac:dyDescent="0.25">
      <c r="B47" s="19" t="s">
        <v>2</v>
      </c>
      <c r="C47" s="12"/>
      <c r="D47" s="64"/>
      <c r="E47" s="37"/>
      <c r="F47" s="23"/>
      <c r="G47" s="5" t="str">
        <f>IF(F47&lt;&gt;"",CONCATENATE(D45,".",B47),"")</f>
        <v/>
      </c>
      <c r="H47" s="4" t="str">
        <f t="shared" si="4"/>
        <v/>
      </c>
      <c r="I47" s="47"/>
      <c r="J47" s="21">
        <f>IF(E47="Nacional",0.25,IF(E47="Internacional",0.5,0))</f>
        <v>0</v>
      </c>
    </row>
    <row r="48" spans="2:13" x14ac:dyDescent="0.25">
      <c r="B48" s="19" t="s">
        <v>3</v>
      </c>
      <c r="C48" s="12"/>
      <c r="D48" s="64"/>
      <c r="E48" s="37"/>
      <c r="F48" s="23"/>
      <c r="G48" s="5" t="str">
        <f>IF(F48&lt;&gt;"",CONCATENATE(D45,".",B48),"")</f>
        <v/>
      </c>
      <c r="H48" s="4" t="str">
        <f t="shared" si="4"/>
        <v/>
      </c>
      <c r="I48" s="47"/>
      <c r="J48" s="21">
        <f>IF(E48="Nacional",0.25,IF(E48="Internacional",0.5,0))</f>
        <v>0</v>
      </c>
    </row>
    <row r="49" spans="2:10" x14ac:dyDescent="0.25">
      <c r="B49" s="19" t="s">
        <v>4</v>
      </c>
      <c r="C49" s="12"/>
      <c r="D49" s="65"/>
      <c r="E49" s="37"/>
      <c r="F49" s="23"/>
      <c r="G49" s="5" t="str">
        <f>IF(F49&lt;&gt;"",CONCATENATE(D45,".",B49),"")</f>
        <v/>
      </c>
      <c r="H49" s="4" t="str">
        <f t="shared" si="4"/>
        <v/>
      </c>
      <c r="I49" s="47"/>
      <c r="J49" s="21">
        <f>IF(E49="Nacional",0.25,IF(E49="Internacional",0.5,0))</f>
        <v>0</v>
      </c>
    </row>
    <row r="50" spans="2:10" ht="27.6" customHeight="1" x14ac:dyDescent="0.25">
      <c r="B50" s="19"/>
      <c r="C50" s="83"/>
      <c r="D50" s="60" t="s">
        <v>22</v>
      </c>
      <c r="E50" s="61"/>
      <c r="F50" s="61"/>
      <c r="G50" s="61"/>
      <c r="H50" s="61"/>
      <c r="I50" s="62"/>
      <c r="J50" s="20"/>
    </row>
    <row r="51" spans="2:10" x14ac:dyDescent="0.25">
      <c r="B51" s="19" t="s">
        <v>0</v>
      </c>
      <c r="C51" s="83"/>
      <c r="D51" s="63">
        <v>4</v>
      </c>
      <c r="E51" s="37"/>
      <c r="F51" s="22"/>
      <c r="G51" s="5" t="str">
        <f>IF(F51&lt;&gt;"",CONCATENATE(D51,".",B51),"")</f>
        <v/>
      </c>
      <c r="H51" s="4" t="str">
        <f>IF(G51&lt;&gt;"",J51,"")</f>
        <v/>
      </c>
      <c r="I51" s="47">
        <f>SUM(H51:H55)</f>
        <v>0</v>
      </c>
      <c r="J51" s="21">
        <f>IF(E51="Regional",0.1,IF(E51="Nacional",0.2,IF(E51="Internacional",0.3,0)))</f>
        <v>0</v>
      </c>
    </row>
    <row r="52" spans="2:10" x14ac:dyDescent="0.25">
      <c r="B52" s="19" t="s">
        <v>1</v>
      </c>
      <c r="C52" s="83"/>
      <c r="D52" s="64"/>
      <c r="E52" s="37"/>
      <c r="F52" s="23"/>
      <c r="G52" s="5" t="str">
        <f>IF(F52&lt;&gt;"",CONCATENATE(D51,".",B52),"")</f>
        <v/>
      </c>
      <c r="H52" s="4" t="str">
        <f t="shared" ref="H52:H55" si="5">IF(G52&lt;&gt;"",J52,"")</f>
        <v/>
      </c>
      <c r="I52" s="47"/>
      <c r="J52" s="21">
        <f t="shared" ref="J52:J55" si="6">IF(E52="Regional",0.1,IF(E52="Nacional",0.2,IF(E52="Internacional",0.3,0)))</f>
        <v>0</v>
      </c>
    </row>
    <row r="53" spans="2:10" x14ac:dyDescent="0.25">
      <c r="B53" s="19" t="s">
        <v>2</v>
      </c>
      <c r="C53" s="83"/>
      <c r="D53" s="64"/>
      <c r="E53" s="37"/>
      <c r="F53" s="23"/>
      <c r="G53" s="5" t="str">
        <f>IF(F53&lt;&gt;"",CONCATENATE(D51,".",B53),"")</f>
        <v/>
      </c>
      <c r="H53" s="4" t="str">
        <f t="shared" si="5"/>
        <v/>
      </c>
      <c r="I53" s="47"/>
      <c r="J53" s="21">
        <f t="shared" si="6"/>
        <v>0</v>
      </c>
    </row>
    <row r="54" spans="2:10" x14ac:dyDescent="0.25">
      <c r="B54" s="19" t="s">
        <v>3</v>
      </c>
      <c r="C54" s="83"/>
      <c r="D54" s="64"/>
      <c r="E54" s="37"/>
      <c r="F54" s="23"/>
      <c r="G54" s="5" t="str">
        <f>IF(F54&lt;&gt;"",CONCATENATE(D51,".",B54),"")</f>
        <v/>
      </c>
      <c r="H54" s="4" t="str">
        <f t="shared" si="5"/>
        <v/>
      </c>
      <c r="I54" s="47"/>
      <c r="J54" s="21">
        <f t="shared" si="6"/>
        <v>0</v>
      </c>
    </row>
    <row r="55" spans="2:10" x14ac:dyDescent="0.25">
      <c r="B55" s="19" t="s">
        <v>4</v>
      </c>
      <c r="C55" s="83"/>
      <c r="D55" s="65"/>
      <c r="E55" s="37"/>
      <c r="F55" s="23"/>
      <c r="G55" s="5" t="str">
        <f>IF(F55&lt;&gt;"",CONCATENATE(D51,".",B55),"")</f>
        <v/>
      </c>
      <c r="H55" s="4" t="str">
        <f t="shared" si="5"/>
        <v/>
      </c>
      <c r="I55" s="47"/>
      <c r="J55" s="21">
        <f t="shared" si="6"/>
        <v>0</v>
      </c>
    </row>
    <row r="56" spans="2:10" ht="29.45" customHeight="1" x14ac:dyDescent="0.25">
      <c r="B56" s="19"/>
      <c r="C56" s="83"/>
      <c r="D56" s="60" t="s">
        <v>23</v>
      </c>
      <c r="E56" s="61"/>
      <c r="F56" s="61"/>
      <c r="G56" s="61"/>
      <c r="H56" s="61"/>
      <c r="I56" s="62"/>
      <c r="J56" s="20"/>
    </row>
    <row r="57" spans="2:10" ht="13.9" customHeight="1" x14ac:dyDescent="0.25">
      <c r="B57" s="19" t="s">
        <v>0</v>
      </c>
      <c r="C57" s="83"/>
      <c r="D57" s="63">
        <v>5</v>
      </c>
      <c r="E57" s="37"/>
      <c r="F57" s="22"/>
      <c r="G57" s="5" t="str">
        <f>IF(F57&lt;&gt;"",CONCATENATE(D57,".",B57),"")</f>
        <v/>
      </c>
      <c r="H57" s="4" t="str">
        <f>IF(G57&lt;&gt;"",J57,"")</f>
        <v/>
      </c>
      <c r="I57" s="47">
        <f>SUM(H57:H61)</f>
        <v>0</v>
      </c>
      <c r="J57" s="21">
        <f>IF(E57="Regional",0.05,IF(E57="Nacional",0.15,IF(E57="Internacional",0.25,0)))</f>
        <v>0</v>
      </c>
    </row>
    <row r="58" spans="2:10" ht="13.9" customHeight="1" x14ac:dyDescent="0.25">
      <c r="B58" s="19" t="s">
        <v>1</v>
      </c>
      <c r="C58" s="83"/>
      <c r="D58" s="64"/>
      <c r="E58" s="37"/>
      <c r="F58" s="23"/>
      <c r="G58" s="5" t="str">
        <f>IF(F58&lt;&gt;"",CONCATENATE(D57,".",B58),"")</f>
        <v/>
      </c>
      <c r="H58" s="4" t="str">
        <f t="shared" ref="H58:H61" si="7">IF(G58&lt;&gt;"",J58,"")</f>
        <v/>
      </c>
      <c r="I58" s="47"/>
      <c r="J58" s="21">
        <f>IF(E58="Regional",0.05,IF(E58="Nacional",0.15,IF(E58="Internacional",0.25,0)))</f>
        <v>0</v>
      </c>
    </row>
    <row r="59" spans="2:10" ht="13.9" customHeight="1" x14ac:dyDescent="0.25">
      <c r="B59" s="19" t="s">
        <v>2</v>
      </c>
      <c r="C59" s="83"/>
      <c r="D59" s="64"/>
      <c r="E59" s="37"/>
      <c r="F59" s="23"/>
      <c r="G59" s="5" t="str">
        <f>IF(F59&lt;&gt;"",CONCATENATE(D57,".",B59),"")</f>
        <v/>
      </c>
      <c r="H59" s="4" t="str">
        <f t="shared" si="7"/>
        <v/>
      </c>
      <c r="I59" s="47"/>
      <c r="J59" s="21">
        <f>IF(E59="Regional",0.05,IF(E59="Nacional",0.15,IF(E59="Internacional",0.25,0)))</f>
        <v>0</v>
      </c>
    </row>
    <row r="60" spans="2:10" ht="13.9" customHeight="1" x14ac:dyDescent="0.25">
      <c r="B60" s="19" t="s">
        <v>3</v>
      </c>
      <c r="C60" s="83"/>
      <c r="D60" s="64"/>
      <c r="E60" s="37"/>
      <c r="F60" s="23"/>
      <c r="G60" s="5" t="str">
        <f>IF(F60&lt;&gt;"",CONCATENATE(D57,".",B60),"")</f>
        <v/>
      </c>
      <c r="H60" s="4" t="str">
        <f t="shared" si="7"/>
        <v/>
      </c>
      <c r="I60" s="47"/>
      <c r="J60" s="21">
        <f>IF(E60="Regional",0.05,IF(E60="Nacional",0.15,IF(E60="Internacional",0.25,0)))</f>
        <v>0</v>
      </c>
    </row>
    <row r="61" spans="2:10" ht="13.9" customHeight="1" x14ac:dyDescent="0.25">
      <c r="B61" s="19" t="s">
        <v>4</v>
      </c>
      <c r="C61" s="83"/>
      <c r="D61" s="65"/>
      <c r="E61" s="37"/>
      <c r="F61" s="23"/>
      <c r="G61" s="5" t="str">
        <f>IF(F61&lt;&gt;"",CONCATENATE(D57,".",B61),"")</f>
        <v/>
      </c>
      <c r="H61" s="4" t="str">
        <f t="shared" si="7"/>
        <v/>
      </c>
      <c r="I61" s="47"/>
      <c r="J61" s="21">
        <f>IF(E61="Regional",0.05,IF(E61="Nacional",0.15,IF(E61="Internacional",0.25,0)))</f>
        <v>0</v>
      </c>
    </row>
    <row r="62" spans="2:10" ht="18.600000000000001" customHeight="1" x14ac:dyDescent="0.25">
      <c r="B62" s="19"/>
      <c r="C62" s="57" t="s">
        <v>25</v>
      </c>
      <c r="D62" s="58"/>
      <c r="E62" s="58"/>
      <c r="F62" s="58"/>
      <c r="G62" s="58"/>
      <c r="H62" s="58"/>
      <c r="I62" s="59"/>
      <c r="J62" s="20"/>
    </row>
    <row r="63" spans="2:10" ht="29.45" customHeight="1" x14ac:dyDescent="0.25">
      <c r="B63" s="19"/>
      <c r="C63" s="12"/>
      <c r="D63" s="60" t="s">
        <v>26</v>
      </c>
      <c r="E63" s="61"/>
      <c r="F63" s="61"/>
      <c r="G63" s="61"/>
      <c r="H63" s="61"/>
      <c r="I63" s="62"/>
      <c r="J63" s="20"/>
    </row>
    <row r="64" spans="2:10" ht="15" customHeight="1" x14ac:dyDescent="0.25">
      <c r="B64" s="19" t="s">
        <v>0</v>
      </c>
      <c r="C64" s="12"/>
      <c r="D64" s="63">
        <v>6</v>
      </c>
      <c r="E64" s="37"/>
      <c r="F64" s="22"/>
      <c r="G64" s="5" t="str">
        <f>IF(F64&lt;&gt;"",CONCATENATE(D64,".",B64),"")</f>
        <v/>
      </c>
      <c r="H64" s="4" t="str">
        <f>IF(G64&lt;&gt;"",J64,"")</f>
        <v/>
      </c>
      <c r="I64" s="46">
        <f>SUM(H64:H68)</f>
        <v>0</v>
      </c>
      <c r="J64" s="21">
        <f>IF(E64="T1",1,IF(E64="T2",0.8,IF(E64="T3",0.6,IF(E64="T4",0.4,IF(E64="T5",0.2,0)))))</f>
        <v>0</v>
      </c>
    </row>
    <row r="65" spans="2:10" ht="15" customHeight="1" x14ac:dyDescent="0.25">
      <c r="B65" s="19" t="s">
        <v>1</v>
      </c>
      <c r="C65" s="12"/>
      <c r="D65" s="64"/>
      <c r="E65" s="37"/>
      <c r="F65" s="23"/>
      <c r="G65" s="5" t="str">
        <f>IF(F65&lt;&gt;"",CONCATENATE(D64,".",B65),"")</f>
        <v/>
      </c>
      <c r="H65" s="4" t="str">
        <f t="shared" ref="H65:H68" si="8">IF(G65&lt;&gt;"",J65,"")</f>
        <v/>
      </c>
      <c r="I65" s="47"/>
      <c r="J65" s="21">
        <f>IF(E65="T1",1,IF(E65="T2",0.8,IF(E65="T3",0.6,IF(E65="T4",0.4,IF(E65="T5",0.2,0)))))</f>
        <v>0</v>
      </c>
    </row>
    <row r="66" spans="2:10" ht="15" customHeight="1" x14ac:dyDescent="0.25">
      <c r="B66" s="19" t="s">
        <v>2</v>
      </c>
      <c r="C66" s="12"/>
      <c r="D66" s="64"/>
      <c r="E66" s="37"/>
      <c r="F66" s="23"/>
      <c r="G66" s="5" t="str">
        <f>IF(F66&lt;&gt;"",CONCATENATE(D64,".",B66),"")</f>
        <v/>
      </c>
      <c r="H66" s="4" t="str">
        <f t="shared" si="8"/>
        <v/>
      </c>
      <c r="I66" s="47"/>
      <c r="J66" s="21">
        <f>IF(E66="T1",1,IF(E66="T2",0.8,IF(E66="T3",0.6,IF(E66="T4",0.4,IF(E66="T5",0.2,0)))))</f>
        <v>0</v>
      </c>
    </row>
    <row r="67" spans="2:10" ht="15" customHeight="1" x14ac:dyDescent="0.25">
      <c r="B67" s="19" t="s">
        <v>3</v>
      </c>
      <c r="C67" s="12"/>
      <c r="D67" s="64"/>
      <c r="E67" s="37"/>
      <c r="F67" s="23"/>
      <c r="G67" s="5" t="str">
        <f>IF(F67&lt;&gt;"",CONCATENATE(D64,".",B67),"")</f>
        <v/>
      </c>
      <c r="H67" s="4" t="str">
        <f t="shared" si="8"/>
        <v/>
      </c>
      <c r="I67" s="47"/>
      <c r="J67" s="21">
        <f>IF(E67="T1",1,IF(E67="T2",0.8,IF(E67="T3",0.6,IF(E67="T4",0.4,IF(E67="T5",0.2,0)))))</f>
        <v>0</v>
      </c>
    </row>
    <row r="68" spans="2:10" x14ac:dyDescent="0.25">
      <c r="B68" s="19" t="s">
        <v>4</v>
      </c>
      <c r="C68" s="12"/>
      <c r="D68" s="65"/>
      <c r="E68" s="37"/>
      <c r="F68" s="23"/>
      <c r="G68" s="5" t="str">
        <f>IF(F68&lt;&gt;"",CONCATENATE(D64,".",B68),"")</f>
        <v/>
      </c>
      <c r="H68" s="4" t="str">
        <f t="shared" si="8"/>
        <v/>
      </c>
      <c r="I68" s="82"/>
      <c r="J68" s="21">
        <f>IF(E68="T1",1,IF(E68="T2",0.8,IF(E68="T3",0.6,IF(E68="T4",0.4,IF(E68="T5",0.2,0)))))</f>
        <v>0</v>
      </c>
    </row>
    <row r="69" spans="2:10" ht="18.600000000000001" customHeight="1" x14ac:dyDescent="0.25">
      <c r="B69" s="19"/>
      <c r="C69" s="57" t="s">
        <v>27</v>
      </c>
      <c r="D69" s="58"/>
      <c r="E69" s="58"/>
      <c r="F69" s="58"/>
      <c r="G69" s="58"/>
      <c r="H69" s="58"/>
      <c r="I69" s="59"/>
      <c r="J69" s="20"/>
    </row>
    <row r="70" spans="2:10" ht="29.45" customHeight="1" x14ac:dyDescent="0.25">
      <c r="B70" s="19"/>
      <c r="C70" s="12"/>
      <c r="D70" s="54" t="s">
        <v>40</v>
      </c>
      <c r="E70" s="55"/>
      <c r="F70" s="55"/>
      <c r="G70" s="55"/>
      <c r="H70" s="55"/>
      <c r="I70" s="56"/>
      <c r="J70" s="20"/>
    </row>
    <row r="71" spans="2:10" ht="15" customHeight="1" x14ac:dyDescent="0.25">
      <c r="B71" s="19" t="s">
        <v>0</v>
      </c>
      <c r="C71" s="12"/>
      <c r="D71" s="48">
        <v>7</v>
      </c>
      <c r="E71" s="49"/>
      <c r="F71" s="22"/>
      <c r="G71" s="5" t="str">
        <f>IF(F71&lt;&gt;"",CONCATENATE(D71,".",B71),"")</f>
        <v/>
      </c>
      <c r="H71" s="4" t="str">
        <f>IF(G71&lt;&gt;"",J71,"")</f>
        <v/>
      </c>
      <c r="I71" s="46">
        <f>SUM(H71:H72)</f>
        <v>0</v>
      </c>
      <c r="J71" s="21">
        <v>0.5</v>
      </c>
    </row>
    <row r="72" spans="2:10" ht="15" customHeight="1" x14ac:dyDescent="0.25">
      <c r="B72" s="19" t="s">
        <v>1</v>
      </c>
      <c r="C72" s="12"/>
      <c r="D72" s="50"/>
      <c r="E72" s="51"/>
      <c r="F72" s="23"/>
      <c r="G72" s="5" t="str">
        <f>IF(F72&lt;&gt;"",CONCATENATE(D71,".",B72),"")</f>
        <v/>
      </c>
      <c r="H72" s="4" t="str">
        <f t="shared" ref="H72" si="9">IF(G72&lt;&gt;"",J72,"")</f>
        <v/>
      </c>
      <c r="I72" s="47"/>
      <c r="J72" s="21">
        <v>0.5</v>
      </c>
    </row>
    <row r="73" spans="2:10" ht="18.600000000000001" customHeight="1" x14ac:dyDescent="0.25">
      <c r="B73" s="19"/>
      <c r="C73" s="57" t="s">
        <v>28</v>
      </c>
      <c r="D73" s="58"/>
      <c r="E73" s="58"/>
      <c r="F73" s="58"/>
      <c r="G73" s="58"/>
      <c r="H73" s="58"/>
      <c r="I73" s="59"/>
      <c r="J73" s="20"/>
    </row>
    <row r="74" spans="2:10" ht="29.45" customHeight="1" x14ac:dyDescent="0.25">
      <c r="B74" s="19"/>
      <c r="C74" s="12"/>
      <c r="D74" s="54" t="s">
        <v>39</v>
      </c>
      <c r="E74" s="55"/>
      <c r="F74" s="55"/>
      <c r="G74" s="55"/>
      <c r="H74" s="55"/>
      <c r="I74" s="56"/>
      <c r="J74" s="20"/>
    </row>
    <row r="75" spans="2:10" ht="15" customHeight="1" x14ac:dyDescent="0.25">
      <c r="B75" s="19" t="s">
        <v>0</v>
      </c>
      <c r="C75" s="12"/>
      <c r="D75" s="48">
        <v>8</v>
      </c>
      <c r="E75" s="49"/>
      <c r="F75" s="22"/>
      <c r="G75" s="5" t="str">
        <f>IF(F75&lt;&gt;"",CONCATENATE(D75,".",B75),"")</f>
        <v/>
      </c>
      <c r="H75" s="4" t="str">
        <f>IF(G75&lt;&gt;"",J75,"")</f>
        <v/>
      </c>
      <c r="I75" s="46">
        <f>SUM(H75:H76)</f>
        <v>0</v>
      </c>
      <c r="J75" s="21">
        <v>1</v>
      </c>
    </row>
    <row r="76" spans="2:10" ht="15" customHeight="1" x14ac:dyDescent="0.25">
      <c r="B76" s="19" t="s">
        <v>1</v>
      </c>
      <c r="C76" s="12"/>
      <c r="D76" s="50"/>
      <c r="E76" s="51"/>
      <c r="F76" s="23"/>
      <c r="G76" s="5" t="str">
        <f>IF(F76&lt;&gt;"",CONCATENATE(D75,".",B76),"")</f>
        <v/>
      </c>
      <c r="H76" s="4" t="str">
        <f t="shared" ref="H76" si="10">IF(G76&lt;&gt;"",J76,"")</f>
        <v/>
      </c>
      <c r="I76" s="47"/>
      <c r="J76" s="21">
        <v>1</v>
      </c>
    </row>
    <row r="77" spans="2:10" ht="29.45" customHeight="1" x14ac:dyDescent="0.25">
      <c r="B77" s="19"/>
      <c r="C77" s="12"/>
      <c r="D77" s="54" t="s">
        <v>41</v>
      </c>
      <c r="E77" s="55"/>
      <c r="F77" s="55"/>
      <c r="G77" s="55"/>
      <c r="H77" s="55"/>
      <c r="I77" s="56"/>
      <c r="J77" s="20"/>
    </row>
    <row r="78" spans="2:10" ht="15" customHeight="1" x14ac:dyDescent="0.25">
      <c r="B78" s="19" t="s">
        <v>0</v>
      </c>
      <c r="C78" s="12"/>
      <c r="D78" s="48">
        <v>9</v>
      </c>
      <c r="E78" s="49"/>
      <c r="F78" s="22"/>
      <c r="G78" s="5" t="str">
        <f>IF(F78&lt;&gt;"",CONCATENATE(D78,".",B78),"")</f>
        <v/>
      </c>
      <c r="H78" s="4" t="str">
        <f>IF(G78&lt;&gt;"",J78,"")</f>
        <v/>
      </c>
      <c r="I78" s="46">
        <f>SUM(H78:H79)</f>
        <v>0</v>
      </c>
      <c r="J78" s="21">
        <v>0.5</v>
      </c>
    </row>
    <row r="79" spans="2:10" ht="15" customHeight="1" x14ac:dyDescent="0.25">
      <c r="B79" s="19" t="s">
        <v>1</v>
      </c>
      <c r="C79" s="12"/>
      <c r="D79" s="50"/>
      <c r="E79" s="51"/>
      <c r="F79" s="23"/>
      <c r="G79" s="5" t="str">
        <f>IF(F79&lt;&gt;"",CONCATENATE(D78,".",B79),"")</f>
        <v/>
      </c>
      <c r="H79" s="4" t="str">
        <f t="shared" ref="H79" si="11">IF(G79&lt;&gt;"",J79,"")</f>
        <v/>
      </c>
      <c r="I79" s="47"/>
      <c r="J79" s="21">
        <v>0.5</v>
      </c>
    </row>
    <row r="80" spans="2:10" ht="18.600000000000001" customHeight="1" x14ac:dyDescent="0.25">
      <c r="B80" s="19"/>
      <c r="C80" s="57" t="s">
        <v>29</v>
      </c>
      <c r="D80" s="58"/>
      <c r="E80" s="58"/>
      <c r="F80" s="58"/>
      <c r="G80" s="58"/>
      <c r="H80" s="58"/>
      <c r="I80" s="59"/>
      <c r="J80" s="20"/>
    </row>
    <row r="81" spans="2:10" ht="29.45" customHeight="1" x14ac:dyDescent="0.25">
      <c r="B81" s="19"/>
      <c r="C81" s="12"/>
      <c r="D81" s="54" t="s">
        <v>36</v>
      </c>
      <c r="E81" s="55"/>
      <c r="F81" s="55"/>
      <c r="G81" s="55"/>
      <c r="H81" s="55"/>
      <c r="I81" s="56"/>
      <c r="J81" s="20"/>
    </row>
    <row r="82" spans="2:10" ht="15" customHeight="1" x14ac:dyDescent="0.25">
      <c r="B82" s="19" t="s">
        <v>0</v>
      </c>
      <c r="C82" s="12"/>
      <c r="D82" s="48">
        <v>10</v>
      </c>
      <c r="E82" s="49"/>
      <c r="F82" s="22"/>
      <c r="G82" s="5" t="str">
        <f>IF(F82&lt;&gt;"",CONCATENATE(D82,".",B82),"")</f>
        <v/>
      </c>
      <c r="H82" s="4" t="str">
        <f>IF(G82&lt;&gt;"",J82,"")</f>
        <v/>
      </c>
      <c r="I82" s="46">
        <f>SUM(H82:H83)</f>
        <v>0</v>
      </c>
      <c r="J82" s="21">
        <v>0.5</v>
      </c>
    </row>
    <row r="83" spans="2:10" ht="15" customHeight="1" x14ac:dyDescent="0.25">
      <c r="B83" s="19" t="s">
        <v>1</v>
      </c>
      <c r="C83" s="12"/>
      <c r="D83" s="50"/>
      <c r="E83" s="51"/>
      <c r="F83" s="23"/>
      <c r="G83" s="5" t="str">
        <f>IF(F83&lt;&gt;"",CONCATENATE(D82,".",B83),"")</f>
        <v/>
      </c>
      <c r="H83" s="4" t="str">
        <f t="shared" ref="H83" si="12">IF(G83&lt;&gt;"",J83,"")</f>
        <v/>
      </c>
      <c r="I83" s="47"/>
      <c r="J83" s="21">
        <v>0.5</v>
      </c>
    </row>
    <row r="84" spans="2:10" ht="18.600000000000001" customHeight="1" x14ac:dyDescent="0.25">
      <c r="B84" s="19"/>
      <c r="C84" s="57" t="s">
        <v>30</v>
      </c>
      <c r="D84" s="58"/>
      <c r="E84" s="58"/>
      <c r="F84" s="58"/>
      <c r="G84" s="58"/>
      <c r="H84" s="58"/>
      <c r="I84" s="59"/>
      <c r="J84" s="20"/>
    </row>
    <row r="85" spans="2:10" ht="29.45" customHeight="1" x14ac:dyDescent="0.25">
      <c r="B85" s="19"/>
      <c r="C85" s="12"/>
      <c r="D85" s="54" t="s">
        <v>37</v>
      </c>
      <c r="E85" s="55"/>
      <c r="F85" s="55"/>
      <c r="G85" s="55"/>
      <c r="H85" s="55"/>
      <c r="I85" s="56"/>
      <c r="J85" s="20"/>
    </row>
    <row r="86" spans="2:10" ht="15" customHeight="1" x14ac:dyDescent="0.25">
      <c r="B86" s="19" t="s">
        <v>0</v>
      </c>
      <c r="C86" s="12"/>
      <c r="D86" s="48">
        <v>11</v>
      </c>
      <c r="E86" s="49"/>
      <c r="F86" s="22"/>
      <c r="G86" s="5" t="str">
        <f>IF(F86&lt;&gt;"",CONCATENATE(D86,".",B86),"")</f>
        <v/>
      </c>
      <c r="H86" s="4" t="str">
        <f>IF(G86&lt;&gt;"",J86,"")</f>
        <v/>
      </c>
      <c r="I86" s="46">
        <f>SUM(H86:H87)</f>
        <v>0</v>
      </c>
      <c r="J86" s="21">
        <v>0.25</v>
      </c>
    </row>
    <row r="87" spans="2:10" ht="15" customHeight="1" x14ac:dyDescent="0.25">
      <c r="B87" s="19" t="s">
        <v>1</v>
      </c>
      <c r="C87" s="12"/>
      <c r="D87" s="50"/>
      <c r="E87" s="51"/>
      <c r="F87" s="23"/>
      <c r="G87" s="5" t="str">
        <f>IF(F87&lt;&gt;"",CONCATENATE(D86,".",B87),"")</f>
        <v/>
      </c>
      <c r="H87" s="4" t="str">
        <f t="shared" ref="H87" si="13">IF(G87&lt;&gt;"",J87,"")</f>
        <v/>
      </c>
      <c r="I87" s="47"/>
      <c r="J87" s="21">
        <v>0.25</v>
      </c>
    </row>
    <row r="88" spans="2:10" ht="18.600000000000001" customHeight="1" x14ac:dyDescent="0.25">
      <c r="B88" s="19"/>
      <c r="C88" s="57" t="s">
        <v>32</v>
      </c>
      <c r="D88" s="58"/>
      <c r="E88" s="58"/>
      <c r="F88" s="58"/>
      <c r="G88" s="58"/>
      <c r="H88" s="58"/>
      <c r="I88" s="59"/>
      <c r="J88" s="20"/>
    </row>
    <row r="89" spans="2:10" ht="29.45" customHeight="1" x14ac:dyDescent="0.25">
      <c r="B89" s="19"/>
      <c r="C89" s="12"/>
      <c r="D89" s="54" t="s">
        <v>38</v>
      </c>
      <c r="E89" s="55"/>
      <c r="F89" s="55"/>
      <c r="G89" s="55"/>
      <c r="H89" s="55"/>
      <c r="I89" s="56"/>
      <c r="J89" s="20"/>
    </row>
    <row r="90" spans="2:10" ht="15" customHeight="1" x14ac:dyDescent="0.25">
      <c r="B90" s="19" t="s">
        <v>0</v>
      </c>
      <c r="C90" s="12"/>
      <c r="D90" s="48">
        <v>12</v>
      </c>
      <c r="E90" s="49"/>
      <c r="F90" s="22"/>
      <c r="G90" s="5" t="str">
        <f>IF(F90&lt;&gt;"",CONCATENATE(D90,".",B90),"")</f>
        <v/>
      </c>
      <c r="H90" s="4" t="str">
        <f>IF(G90&lt;&gt;"",J90,"")</f>
        <v/>
      </c>
      <c r="I90" s="46">
        <f>SUM(H90:H92)</f>
        <v>0</v>
      </c>
      <c r="J90" s="21">
        <v>0.5</v>
      </c>
    </row>
    <row r="91" spans="2:10" ht="15" customHeight="1" x14ac:dyDescent="0.25">
      <c r="B91" s="19" t="s">
        <v>1</v>
      </c>
      <c r="C91" s="12"/>
      <c r="D91" s="52"/>
      <c r="E91" s="53"/>
      <c r="F91" s="22"/>
      <c r="G91" s="5" t="str">
        <f>IF(F91&lt;&gt;"",CONCATENATE(D90,".",B91),"")</f>
        <v/>
      </c>
      <c r="H91" s="4" t="str">
        <f t="shared" ref="H91:H92" si="14">IF(G91&lt;&gt;"",J91,"")</f>
        <v/>
      </c>
      <c r="I91" s="47"/>
      <c r="J91" s="21">
        <v>0.5</v>
      </c>
    </row>
    <row r="92" spans="2:10" ht="15" customHeight="1" x14ac:dyDescent="0.25">
      <c r="B92" s="19" t="s">
        <v>2</v>
      </c>
      <c r="C92" s="12"/>
      <c r="D92" s="50"/>
      <c r="E92" s="51"/>
      <c r="F92" s="23"/>
      <c r="G92" s="5" t="str">
        <f>IF(F92&lt;&gt;"",CONCATENATE(D90,".",B92),"")</f>
        <v/>
      </c>
      <c r="H92" s="4" t="str">
        <f t="shared" si="14"/>
        <v/>
      </c>
      <c r="I92" s="47"/>
      <c r="J92" s="21">
        <v>0.5</v>
      </c>
    </row>
    <row r="93" spans="2:10" ht="15" customHeight="1" x14ac:dyDescent="0.25">
      <c r="B93" s="19"/>
      <c r="C93" s="29"/>
      <c r="D93" s="30"/>
      <c r="E93" s="9"/>
      <c r="F93" s="38"/>
      <c r="G93" s="9"/>
      <c r="H93" s="31"/>
      <c r="I93" s="32"/>
      <c r="J93" s="21"/>
    </row>
    <row r="94" spans="2:10" ht="22.5" x14ac:dyDescent="0.3">
      <c r="B94" s="19"/>
      <c r="C94" s="81" t="s">
        <v>33</v>
      </c>
      <c r="D94" s="81"/>
      <c r="E94" s="81"/>
      <c r="F94" s="81"/>
      <c r="G94" s="81"/>
      <c r="H94" s="81"/>
      <c r="I94" s="6">
        <f>I31+I42+I45+I51+I57+I64+I71+I75+I78+I82+I86+I90</f>
        <v>0</v>
      </c>
      <c r="J94" s="20"/>
    </row>
    <row r="95" spans="2:10" ht="15" customHeight="1" x14ac:dyDescent="0.3">
      <c r="B95" s="19"/>
      <c r="C95" s="25"/>
      <c r="D95" s="26"/>
      <c r="E95" s="15"/>
      <c r="F95" s="15"/>
      <c r="G95" s="15"/>
      <c r="H95" s="15"/>
      <c r="I95" s="16"/>
      <c r="J95" s="20"/>
    </row>
    <row r="96" spans="2:10" ht="15" customHeight="1" x14ac:dyDescent="0.3">
      <c r="B96" s="19"/>
      <c r="C96" s="27"/>
      <c r="D96" s="28"/>
      <c r="E96" s="17"/>
      <c r="F96" s="17"/>
      <c r="G96" s="17"/>
      <c r="H96" s="17"/>
      <c r="I96" s="18"/>
      <c r="J96" s="20"/>
    </row>
    <row r="97" spans="2:10" ht="15" customHeight="1" x14ac:dyDescent="0.3">
      <c r="B97" s="19"/>
      <c r="C97" s="27"/>
      <c r="D97" s="28"/>
      <c r="E97" s="17"/>
      <c r="F97" s="17"/>
      <c r="G97" s="17"/>
      <c r="H97" s="17"/>
      <c r="I97" s="18"/>
      <c r="J97" s="20"/>
    </row>
    <row r="98" spans="2:10" x14ac:dyDescent="0.25">
      <c r="B98" s="19"/>
      <c r="C98" s="7"/>
      <c r="D98" s="7"/>
      <c r="E98" s="7"/>
      <c r="F98" s="7"/>
      <c r="G98" s="7"/>
      <c r="H98" s="7"/>
      <c r="I98" s="7"/>
      <c r="J98" s="20"/>
    </row>
  </sheetData>
  <sheetProtection algorithmName="SHA-512" hashValue="R4wZH7SzUw4PQfwgm8f9ucolGHbg+86RQpyBdL0JXC7yL3hlL+Jng2E/Vz2XTwRmO0DwHYWLKCN0nTMIufo/lQ==" saltValue="eO1r086bUS+15PVdlF1dOA==" spinCount="100000" sheet="1" selectLockedCells="1"/>
  <mergeCells count="66">
    <mergeCell ref="C94:H94"/>
    <mergeCell ref="D30:I30"/>
    <mergeCell ref="D31:D40"/>
    <mergeCell ref="I31:I40"/>
    <mergeCell ref="C62:I62"/>
    <mergeCell ref="D63:I63"/>
    <mergeCell ref="D51:D55"/>
    <mergeCell ref="D50:I50"/>
    <mergeCell ref="D56:I56"/>
    <mergeCell ref="D57:D61"/>
    <mergeCell ref="I57:I61"/>
    <mergeCell ref="I64:I68"/>
    <mergeCell ref="C50:C61"/>
    <mergeCell ref="D64:D68"/>
    <mergeCell ref="C69:I69"/>
    <mergeCell ref="D70:I70"/>
    <mergeCell ref="C10:I10"/>
    <mergeCell ref="C9:I9"/>
    <mergeCell ref="C4:D7"/>
    <mergeCell ref="F5:G5"/>
    <mergeCell ref="F6:G6"/>
    <mergeCell ref="F7:G7"/>
    <mergeCell ref="F4:G4"/>
    <mergeCell ref="H4:I7"/>
    <mergeCell ref="D12:I12"/>
    <mergeCell ref="C17:E17"/>
    <mergeCell ref="C19:E19"/>
    <mergeCell ref="C21:E21"/>
    <mergeCell ref="C14:I14"/>
    <mergeCell ref="C15:I15"/>
    <mergeCell ref="F21:I21"/>
    <mergeCell ref="G19:I19"/>
    <mergeCell ref="C23:E23"/>
    <mergeCell ref="G23:I23"/>
    <mergeCell ref="C26:I26"/>
    <mergeCell ref="I75:I76"/>
    <mergeCell ref="F17:I17"/>
    <mergeCell ref="C28:D28"/>
    <mergeCell ref="C29:I29"/>
    <mergeCell ref="I51:I55"/>
    <mergeCell ref="D77:I77"/>
    <mergeCell ref="I78:I79"/>
    <mergeCell ref="D41:I41"/>
    <mergeCell ref="D42:D43"/>
    <mergeCell ref="I42:I43"/>
    <mergeCell ref="D44:I44"/>
    <mergeCell ref="D45:D49"/>
    <mergeCell ref="I45:I49"/>
    <mergeCell ref="C73:I73"/>
    <mergeCell ref="I71:I72"/>
    <mergeCell ref="I90:I92"/>
    <mergeCell ref="D71:E72"/>
    <mergeCell ref="D75:E76"/>
    <mergeCell ref="D78:E79"/>
    <mergeCell ref="D82:E83"/>
    <mergeCell ref="D86:E87"/>
    <mergeCell ref="D90:E92"/>
    <mergeCell ref="D85:I85"/>
    <mergeCell ref="I86:I87"/>
    <mergeCell ref="C88:I88"/>
    <mergeCell ref="D89:I89"/>
    <mergeCell ref="C80:I80"/>
    <mergeCell ref="D81:I81"/>
    <mergeCell ref="I82:I83"/>
    <mergeCell ref="C84:I84"/>
    <mergeCell ref="D74:I74"/>
  </mergeCells>
  <dataValidations count="7">
    <dataValidation type="list" allowBlank="1" showInputMessage="1" showErrorMessage="1" sqref="E51:E55 E57:E61" xr:uid="{98DAABA4-0B95-4863-9E09-0AB460605BBC}">
      <formula1>"Regional, Nacional, Internacional"</formula1>
    </dataValidation>
    <dataValidation type="list" allowBlank="1" showInputMessage="1" showErrorMessage="1" sqref="E31:E40" xr:uid="{F359393B-1438-4943-9C39-1E8A4893D4AE}">
      <formula1>"A1,A2,A3,A4,B1,B2,B3,B4"</formula1>
    </dataValidation>
    <dataValidation type="list" allowBlank="1" showInputMessage="1" showErrorMessage="1" sqref="E45:E49 E42:E43" xr:uid="{0D0D5281-9E2C-43C4-955B-F2F233035665}">
      <formula1>"Nacional, Internacional"</formula1>
    </dataValidation>
    <dataValidation type="list" allowBlank="1" showInputMessage="1" showErrorMessage="1" sqref="E64:E68 E93" xr:uid="{412E1117-054F-4D3A-AFD9-DBB4B2A303FC}">
      <formula1>"T1,T2,T3,T4,T5"</formula1>
    </dataValidation>
    <dataValidation type="list" allowBlank="1" showInputMessage="1" showErrorMessage="1" sqref="G19:I19" xr:uid="{A23A4E87-98AB-4CD5-8D02-2A859903FBF9}">
      <formula1>"Engenharia da Construção / Construction Engineering, Engenharia Sanitária e Ambiental / Sanitary and Environmental Engineering, Geotecnia / Geotechnics, Informações Espaciais / Spatial Informations"</formula1>
    </dataValidation>
    <dataValidation type="list" allowBlank="1" showInputMessage="1" showErrorMessage="1" sqref="F21:I21" xr:uid="{00BC4BDA-70CB-43D5-85CB-93134744C399}">
      <formula1>$M$31:$M$39</formula1>
    </dataValidation>
    <dataValidation type="list" allowBlank="1" showInputMessage="1" showErrorMessage="1" sqref="G23:I23" xr:uid="{94358DF4-2395-43B0-A9AE-5847BFE2B6DF}">
      <formula1>"SIM,NÃO"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JCarvalho</cp:lastModifiedBy>
  <cp:lastPrinted>2024-02-23T09:56:00Z</cp:lastPrinted>
  <dcterms:created xsi:type="dcterms:W3CDTF">2023-10-23T14:26:04Z</dcterms:created>
  <dcterms:modified xsi:type="dcterms:W3CDTF">2024-03-02T16:27:37Z</dcterms:modified>
</cp:coreProperties>
</file>