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erYwlJyvs9dlFPX1VhR1pNdTg\UFV\00 POS-GRADUACAO\00 PPGEC\000 COORDENACAO\00 SELECAO E BOLSAS\SELECAO 2025-1\"/>
    </mc:Choice>
  </mc:AlternateContent>
  <xr:revisionPtr revIDLastSave="0" documentId="13_ncr:1_{FD85A140-D55F-409D-B61C-AE7FDB95A371}" xr6:coauthVersionLast="36" xr6:coauthVersionMax="36" xr10:uidLastSave="{00000000-0000-0000-0000-000000000000}"/>
  <bookViews>
    <workbookView xWindow="0" yWindow="0" windowWidth="19170" windowHeight="12600" xr2:uid="{216821C0-D0C6-4E4D-885D-557E5509FBD7}"/>
  </bookViews>
  <sheets>
    <sheet name="Planilha1" sheetId="1" r:id="rId1"/>
  </sheets>
  <definedNames>
    <definedName name="_xlnm.Print_Area" localSheetId="0">Planilha1!$B$2:$J$112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  <c r="J92" i="1"/>
  <c r="J72" i="1"/>
  <c r="J73" i="1"/>
  <c r="J74" i="1"/>
  <c r="J75" i="1"/>
  <c r="J71" i="1"/>
  <c r="J97" i="1" l="1"/>
  <c r="J96" i="1"/>
  <c r="J90" i="1"/>
  <c r="J89" i="1"/>
  <c r="G46" i="1" l="1"/>
  <c r="G47" i="1"/>
  <c r="G48" i="1"/>
  <c r="G49" i="1"/>
  <c r="G50" i="1"/>
  <c r="G51" i="1"/>
  <c r="H51" i="1" s="1"/>
  <c r="G52" i="1"/>
  <c r="G53" i="1"/>
  <c r="G54" i="1"/>
  <c r="G45" i="1"/>
  <c r="J47" i="1"/>
  <c r="J48" i="1"/>
  <c r="J49" i="1"/>
  <c r="J50" i="1"/>
  <c r="J51" i="1"/>
  <c r="J52" i="1"/>
  <c r="J53" i="1"/>
  <c r="J54" i="1"/>
  <c r="H49" i="1" l="1"/>
  <c r="H50" i="1"/>
  <c r="H48" i="1"/>
  <c r="H47" i="1"/>
  <c r="G106" i="1"/>
  <c r="H106" i="1" s="1"/>
  <c r="G105" i="1"/>
  <c r="H105" i="1" s="1"/>
  <c r="G104" i="1"/>
  <c r="H104" i="1" s="1"/>
  <c r="J66" i="1"/>
  <c r="J67" i="1"/>
  <c r="J68" i="1"/>
  <c r="J69" i="1"/>
  <c r="J65" i="1"/>
  <c r="G75" i="1"/>
  <c r="G74" i="1"/>
  <c r="G73" i="1"/>
  <c r="G72" i="1"/>
  <c r="G71" i="1"/>
  <c r="G101" i="1"/>
  <c r="H101" i="1" s="1"/>
  <c r="G100" i="1"/>
  <c r="H100" i="1" s="1"/>
  <c r="G97" i="1"/>
  <c r="H97" i="1" s="1"/>
  <c r="G96" i="1"/>
  <c r="H96" i="1" s="1"/>
  <c r="G93" i="1"/>
  <c r="H93" i="1" s="1"/>
  <c r="G92" i="1"/>
  <c r="H92" i="1" s="1"/>
  <c r="G90" i="1"/>
  <c r="H90" i="1" s="1"/>
  <c r="G89" i="1"/>
  <c r="H89" i="1" s="1"/>
  <c r="G86" i="1"/>
  <c r="H86" i="1" s="1"/>
  <c r="G85" i="1"/>
  <c r="H85" i="1" s="1"/>
  <c r="J63" i="1"/>
  <c r="G63" i="1"/>
  <c r="J62" i="1"/>
  <c r="G62" i="1"/>
  <c r="J61" i="1"/>
  <c r="G61" i="1"/>
  <c r="J60" i="1"/>
  <c r="G60" i="1"/>
  <c r="J59" i="1"/>
  <c r="G59" i="1"/>
  <c r="J57" i="1"/>
  <c r="G57" i="1"/>
  <c r="J56" i="1"/>
  <c r="G56" i="1"/>
  <c r="H62" i="1" l="1"/>
  <c r="H61" i="1"/>
  <c r="H59" i="1"/>
  <c r="H60" i="1"/>
  <c r="H56" i="1"/>
  <c r="H63" i="1"/>
  <c r="H57" i="1"/>
  <c r="I104" i="1"/>
  <c r="I92" i="1"/>
  <c r="I89" i="1"/>
  <c r="I100" i="1"/>
  <c r="I96" i="1"/>
  <c r="I85" i="1"/>
  <c r="G82" i="1"/>
  <c r="G81" i="1"/>
  <c r="G80" i="1"/>
  <c r="G79" i="1"/>
  <c r="G78" i="1"/>
  <c r="J79" i="1"/>
  <c r="J80" i="1"/>
  <c r="J81" i="1"/>
  <c r="J82" i="1"/>
  <c r="J78" i="1"/>
  <c r="H72" i="1"/>
  <c r="H73" i="1"/>
  <c r="H74" i="1"/>
  <c r="H75" i="1"/>
  <c r="H71" i="1"/>
  <c r="G69" i="1"/>
  <c r="G68" i="1"/>
  <c r="G67" i="1"/>
  <c r="G66" i="1"/>
  <c r="G65" i="1"/>
  <c r="J46" i="1"/>
  <c r="J45" i="1"/>
  <c r="I56" i="1" l="1"/>
  <c r="I59" i="1"/>
  <c r="I71" i="1"/>
  <c r="H78" i="1"/>
  <c r="H79" i="1"/>
  <c r="H82" i="1"/>
  <c r="H80" i="1"/>
  <c r="H81" i="1"/>
  <c r="H65" i="1"/>
  <c r="H69" i="1"/>
  <c r="H68" i="1"/>
  <c r="H67" i="1"/>
  <c r="H66" i="1"/>
  <c r="H54" i="1"/>
  <c r="H53" i="1"/>
  <c r="H52" i="1"/>
  <c r="H46" i="1"/>
  <c r="H45" i="1"/>
  <c r="I78" i="1" l="1"/>
  <c r="I45" i="1"/>
  <c r="I65" i="1" l="1"/>
  <c r="I108" i="1" s="1"/>
</calcChain>
</file>

<file path=xl/sharedStrings.xml><?xml version="1.0" encoding="utf-8"?>
<sst xmlns="http://schemas.openxmlformats.org/spreadsheetml/2006/main" count="102" uniqueCount="67">
  <si>
    <t>a</t>
  </si>
  <si>
    <t>b</t>
  </si>
  <si>
    <t>c</t>
  </si>
  <si>
    <t>d</t>
  </si>
  <si>
    <t>e</t>
  </si>
  <si>
    <t>UNIVERSIDADE FEDERAL DE VIÇOSA</t>
  </si>
  <si>
    <t>CENTRO DE CIÊNCIAS EXATAS E TECNOLÓGICAS</t>
  </si>
  <si>
    <t>DEPARTAMENTO DE ENGENHARIA CIVIL</t>
  </si>
  <si>
    <t>PROGRAMA DE PÓS-GRADUAÇÃO EM ENGENHARIA CIVIL</t>
  </si>
  <si>
    <t>Obs / Notes:</t>
  </si>
  <si>
    <r>
      <t xml:space="preserve">Item
</t>
    </r>
    <r>
      <rPr>
        <b/>
        <i/>
        <sz val="11"/>
        <color theme="1"/>
        <rFont val="Times New Roman"/>
        <family val="1"/>
      </rPr>
      <t>Item</t>
    </r>
  </si>
  <si>
    <r>
      <t xml:space="preserve">Descrição
</t>
    </r>
    <r>
      <rPr>
        <b/>
        <i/>
        <sz val="11"/>
        <color theme="1"/>
        <rFont val="Times New Roman"/>
        <family val="1"/>
      </rPr>
      <t>Description</t>
    </r>
  </si>
  <si>
    <r>
      <t xml:space="preserve">ID do comprovante
</t>
    </r>
    <r>
      <rPr>
        <b/>
        <i/>
        <sz val="11"/>
        <color theme="1"/>
        <rFont val="Times New Roman"/>
        <family val="1"/>
      </rPr>
      <t>Proof ID</t>
    </r>
  </si>
  <si>
    <r>
      <t xml:space="preserve">Pontuação PPGEC
</t>
    </r>
    <r>
      <rPr>
        <b/>
        <i/>
        <sz val="11"/>
        <color theme="1"/>
        <rFont val="Times New Roman"/>
        <family val="1"/>
      </rPr>
      <t>PPGEC Score</t>
    </r>
  </si>
  <si>
    <r>
      <t xml:space="preserve">Área de Concentração
</t>
    </r>
    <r>
      <rPr>
        <b/>
        <i/>
        <sz val="10"/>
        <color theme="1"/>
        <rFont val="Times New Roman"/>
        <family val="1"/>
      </rPr>
      <t>Concentration area</t>
    </r>
  </si>
  <si>
    <r>
      <t xml:space="preserve">Processo seletivo PPGEC </t>
    </r>
    <r>
      <rPr>
        <b/>
        <i/>
        <sz val="14"/>
        <color theme="1"/>
        <rFont val="Times New Roman"/>
        <family val="1"/>
      </rPr>
      <t>/ PPGEC selection process</t>
    </r>
  </si>
  <si>
    <r>
      <rPr>
        <b/>
        <sz val="12"/>
        <color theme="1"/>
        <rFont val="Times New Roman"/>
        <family val="1"/>
      </rPr>
      <t>Planilha de pontuação</t>
    </r>
    <r>
      <rPr>
        <b/>
        <i/>
        <sz val="12"/>
        <color theme="1"/>
        <rFont val="Times New Roman"/>
        <family val="1"/>
      </rPr>
      <t xml:space="preserve"> / Scoring worksheet</t>
    </r>
  </si>
  <si>
    <r>
      <t xml:space="preserve">(Preenchimento obrigadótio / </t>
    </r>
    <r>
      <rPr>
        <i/>
        <sz val="11"/>
        <color theme="1"/>
        <rFont val="Times New Roman"/>
        <family val="1"/>
      </rPr>
      <t>Mandatory completion</t>
    </r>
    <r>
      <rPr>
        <sz val="11"/>
        <color theme="1"/>
        <rFont val="Times New Roman"/>
        <family val="1"/>
      </rPr>
      <t>)</t>
    </r>
  </si>
  <si>
    <t>CURRICULUM VITAE</t>
  </si>
  <si>
    <r>
      <t xml:space="preserve">Pontuação Total
</t>
    </r>
    <r>
      <rPr>
        <b/>
        <i/>
        <sz val="11"/>
        <color theme="1"/>
        <rFont val="Times New Roman"/>
        <family val="1"/>
      </rPr>
      <t>Total score</t>
    </r>
  </si>
  <si>
    <r>
      <t xml:space="preserve">DADOS DO CANDIDATO / </t>
    </r>
    <r>
      <rPr>
        <b/>
        <i/>
        <sz val="11"/>
        <color theme="1"/>
        <rFont val="Times New Roman"/>
        <family val="1"/>
      </rPr>
      <t>APPLICANT'S INFORMATION</t>
    </r>
  </si>
  <si>
    <r>
      <t xml:space="preserve">Nome do(a) candidato(a)
</t>
    </r>
    <r>
      <rPr>
        <b/>
        <i/>
        <sz val="10"/>
        <color theme="1"/>
        <rFont val="Times New Roman"/>
        <family val="1"/>
      </rPr>
      <t>Applicant's name</t>
    </r>
  </si>
  <si>
    <r>
      <t xml:space="preserve">Produção Bibliográfica / </t>
    </r>
    <r>
      <rPr>
        <b/>
        <i/>
        <sz val="11"/>
        <color theme="1"/>
        <rFont val="Times New Roman"/>
        <family val="1"/>
      </rPr>
      <t>Bibliographic production</t>
    </r>
  </si>
  <si>
    <r>
      <t xml:space="preserve">Produção Técnica e Tecnológica / </t>
    </r>
    <r>
      <rPr>
        <b/>
        <i/>
        <sz val="11"/>
        <color theme="1"/>
        <rFont val="Times New Roman"/>
        <family val="1"/>
      </rPr>
      <t>Technical and Technological Production</t>
    </r>
  </si>
  <si>
    <r>
      <t xml:space="preserve">Experiência em pós-graduação / </t>
    </r>
    <r>
      <rPr>
        <b/>
        <i/>
        <sz val="11"/>
        <color theme="1"/>
        <rFont val="Times New Roman"/>
        <family val="1"/>
      </rPr>
      <t>Postgraduate experience</t>
    </r>
  </si>
  <si>
    <r>
      <t xml:space="preserve">Treinamento em pesquisa e extensão / </t>
    </r>
    <r>
      <rPr>
        <b/>
        <i/>
        <sz val="11"/>
        <color theme="1"/>
        <rFont val="Times New Roman"/>
        <family val="1"/>
      </rPr>
      <t>Research and extension training</t>
    </r>
  </si>
  <si>
    <r>
      <t xml:space="preserve">Estágio profissional / </t>
    </r>
    <r>
      <rPr>
        <b/>
        <i/>
        <sz val="11"/>
        <color theme="1"/>
        <rFont val="Times New Roman"/>
        <family val="1"/>
      </rPr>
      <t>Professional internship</t>
    </r>
  </si>
  <si>
    <r>
      <t xml:space="preserve">Experiência em ensino / </t>
    </r>
    <r>
      <rPr>
        <b/>
        <i/>
        <sz val="11"/>
        <color theme="1"/>
        <rFont val="Times New Roman"/>
        <family val="1"/>
      </rPr>
      <t>Teaching experience</t>
    </r>
  </si>
  <si>
    <r>
      <t xml:space="preserve">Estrato / classificação
</t>
    </r>
    <r>
      <rPr>
        <b/>
        <i/>
        <sz val="11"/>
        <color theme="1"/>
        <rFont val="Times New Roman"/>
        <family val="1"/>
      </rPr>
      <t>Rank / classification</t>
    </r>
  </si>
  <si>
    <r>
      <t xml:space="preserve">Experiência profissional / </t>
    </r>
    <r>
      <rPr>
        <b/>
        <i/>
        <sz val="11"/>
        <color theme="1"/>
        <rFont val="Times New Roman"/>
        <family val="1"/>
      </rPr>
      <t>Professional experience</t>
    </r>
  </si>
  <si>
    <r>
      <t xml:space="preserve">PONTUAÇÃO TOTAL / </t>
    </r>
    <r>
      <rPr>
        <b/>
        <i/>
        <sz val="11"/>
        <color theme="1"/>
        <rFont val="Times New Roman"/>
        <family val="1"/>
      </rPr>
      <t>TOTAL SCORE</t>
    </r>
  </si>
  <si>
    <r>
      <t xml:space="preserve">Diploma de curso de pós-graduação lato sensu (especialização) (máximo 2)
</t>
    </r>
    <r>
      <rPr>
        <i/>
        <sz val="11"/>
        <color theme="1"/>
        <rFont val="Times New Roman"/>
        <family val="1"/>
      </rPr>
      <t>Diploma of a lato sensu postgraduate course (specialization) (limited to 2)</t>
    </r>
  </si>
  <si>
    <t>2. Acúmulo de bolsa com outra atividade remunerada - Discentes ingressantes por ações afirmativas</t>
  </si>
  <si>
    <t>3. Acúmulo de bolsa com outra atividade remunerada - Discentes em menor condição socioeconômica</t>
  </si>
  <si>
    <t>4. Acúmulo de bolsa com outra atividade remunerada - Professores e demais profissionais da educação básica que atuam na rede pública federal, estadual ou municipal de ensino</t>
  </si>
  <si>
    <t>5. Acúmulo de bolsa com outra atividade remunerada - Profissionais que atuam em serviços públicos municipais, estaduais ou federais</t>
  </si>
  <si>
    <t>6. Acúmulo de bolsa com outra atividade remunerada - Profissionais que atuam em serviços públicos ou privados que tenham correlação com sua temática de trabalho no âmbito da pós-graduação</t>
  </si>
  <si>
    <t>7. Acúmulo de bolsa com outra atividade remunerada - Profissionais com menor rendimento mensal</t>
  </si>
  <si>
    <t>8. Acúmulo de bolsa com outra atividade remunerada - Profissionais que possuem menor carga horária de trabalho</t>
  </si>
  <si>
    <t>9. Acúmulo de bolsa com outra atividade remunerada - Profissionais que não possuam relação de trabalho com a UFV</t>
  </si>
  <si>
    <r>
      <t xml:space="preserve">Os cálculos são realizados automaticamente, de acordo com a tabela de pontuação definida no edital, no caso de haver alguma divergência, comunique a secretaria do Programa pelo email secretaria.ppgec@ufv.br / </t>
    </r>
    <r>
      <rPr>
        <i/>
        <sz val="9"/>
        <color theme="1"/>
        <rFont val="Times New Roman"/>
        <family val="1"/>
      </rPr>
      <t xml:space="preserve">The calculations are carried out automatically, according to the scoring table defined in the notice, if there is any discrepancy, please notify the Program secretariat by email secretaria.ppgec@ufv.br.
</t>
    </r>
    <r>
      <rPr>
        <sz val="9"/>
        <color theme="1"/>
        <rFont val="Times New Roman"/>
        <family val="1"/>
      </rPr>
      <t xml:space="preserve">Os valores reportados na planilha pelo(a) candidato(a) serão conferidos e validados pela comissão de seleção, que tomará as ações devidas no caso de divergências </t>
    </r>
    <r>
      <rPr>
        <i/>
        <sz val="9"/>
        <color theme="1"/>
        <rFont val="Times New Roman"/>
        <family val="1"/>
      </rPr>
      <t xml:space="preserve">/ The values reported in the spreadsheet by the candidate will be checked and validated by the selection committee, which will take appropriate action in the event of discrepancies.
</t>
    </r>
    <r>
      <rPr>
        <sz val="9"/>
        <color theme="1"/>
        <rFont val="Times New Roman"/>
        <family val="1"/>
      </rPr>
      <t xml:space="preserve">Somente serão considerados itens reportados e cuja comprovação tenha sido enviada pelo(a) candidato(a) na documentação anexa. Itens não comprovados serão desconsiderados </t>
    </r>
    <r>
      <rPr>
        <i/>
        <sz val="9"/>
        <color theme="1"/>
        <rFont val="Times New Roman"/>
        <family val="1"/>
      </rPr>
      <t xml:space="preserve">/ Only reported items for which proof has been sent by the candidate in the attached documentation will be considered. Unproven items will be disregarded.
</t>
    </r>
    <r>
      <rPr>
        <sz val="9"/>
        <color theme="1"/>
        <rFont val="Times New Roman"/>
        <family val="1"/>
      </rPr>
      <t xml:space="preserve">A ordem de apresentação das comprovações no documento anexo deve seguir a mesma ordem dos itens reportados nesta planilha </t>
    </r>
    <r>
      <rPr>
        <i/>
        <sz val="9"/>
        <color theme="1"/>
        <rFont val="Times New Roman"/>
        <family val="1"/>
      </rPr>
      <t>/ The order in which the proof is presented in the attached document must follow the same order as the items reported in this spreadsheet.</t>
    </r>
    <r>
      <rPr>
        <sz val="9"/>
        <color theme="1"/>
        <rFont val="Times New Roman"/>
        <family val="1"/>
      </rPr>
      <t xml:space="preserve">
Por conveniência, o ranking brasileiro de periódicos da CAPES pode ser verificado acessando https://sucupira.capes.gov.br/sucupira/public/consultas/coleta/veiculoPublicacaoQualis/listaConsultaGeralPeriodicos.jsf. Esteja ciente de selecionar o evento de classificação mais recente</t>
    </r>
    <r>
      <rPr>
        <i/>
        <sz val="9"/>
        <color theme="1"/>
        <rFont val="Times New Roman"/>
        <family val="1"/>
      </rPr>
      <t xml:space="preserve"> / For convenience, the Brazilian CAPES journal ranking can be checked assessing https://sucupira.capes.gov.br/sucupira/public/consultas/coleta/veiculoPublicacaoQualis/listaConsultaGeralPeriodicos.jsf</t>
    </r>
    <r>
      <rPr>
        <sz val="9"/>
        <color theme="1"/>
        <rFont val="Times New Roman"/>
        <family val="1"/>
      </rPr>
      <t>.</t>
    </r>
    <r>
      <rPr>
        <i/>
        <sz val="9"/>
        <color theme="1"/>
        <rFont val="Times New Roman"/>
        <family val="1"/>
      </rPr>
      <t xml:space="preserve"> Be aware of selecting the most recent classification event.</t>
    </r>
    <r>
      <rPr>
        <sz val="9"/>
        <color theme="1"/>
        <rFont val="Times New Roman"/>
        <family val="1"/>
      </rPr>
      <t xml:space="preserve">
No caso de não haver uma classificação CAPES para o periódico, a avaliação será feita pelo quartil equivalente (A1 e A2 correspondem a um Q1, A3 and A4 correspondem a um Q2, e assim por diante) </t>
    </r>
    <r>
      <rPr>
        <i/>
        <sz val="9"/>
        <color theme="1"/>
        <rFont val="Times New Roman"/>
        <family val="1"/>
      </rPr>
      <t>/ If there is no CAPES classification for the journal, the evaluation will be made by the equivalent quartile (A1 and A2 correspond to a Q1, A3 and A4 correspond to a Q2, and so on)</t>
    </r>
    <r>
      <rPr>
        <sz val="9"/>
        <color theme="1"/>
        <rFont val="Times New Roman"/>
        <family val="1"/>
      </rPr>
      <t>.
Esta planilha é melhor visualizada com ampliação de 100%.</t>
    </r>
  </si>
  <si>
    <t>f</t>
  </si>
  <si>
    <t>g</t>
  </si>
  <si>
    <t>h</t>
  </si>
  <si>
    <t>i</t>
  </si>
  <si>
    <t>j</t>
  </si>
  <si>
    <t>1. Discentes sem vínculo empregatício, com dedicação exclusiva à pesquisa, ou pós-graduanda/o com vínculo empregatício, mas que esteja liberada/o das atividades profissionais, sem recebimento de vencimentos e em dedicação exclusiva à pesquisa.</t>
  </si>
  <si>
    <r>
      <t xml:space="preserve">Vaga reservada (ações afirmativas)
</t>
    </r>
    <r>
      <rPr>
        <b/>
        <i/>
        <sz val="10"/>
        <color theme="1"/>
        <rFont val="Times New Roman"/>
        <family val="1"/>
      </rPr>
      <t>Reserved positions (Brazilians only)</t>
    </r>
    <r>
      <rPr>
        <b/>
        <sz val="10"/>
        <color theme="1"/>
        <rFont val="Times New Roman"/>
        <family val="1"/>
      </rPr>
      <t xml:space="preserve">
</t>
    </r>
  </si>
  <si>
    <r>
      <t xml:space="preserve">Possui financiamento (pesquisa ou extensão)
</t>
    </r>
    <r>
      <rPr>
        <b/>
        <i/>
        <sz val="10"/>
        <color theme="1"/>
        <rFont val="Times New Roman"/>
        <family val="1"/>
      </rPr>
      <t>Has financial support</t>
    </r>
    <r>
      <rPr>
        <b/>
        <sz val="10"/>
        <color theme="1"/>
        <rFont val="Times New Roman"/>
        <family val="1"/>
      </rPr>
      <t xml:space="preserve"> </t>
    </r>
    <r>
      <rPr>
        <b/>
        <i/>
        <sz val="10"/>
        <color theme="1"/>
        <rFont val="Times New Roman"/>
        <family val="1"/>
      </rPr>
      <t>(research or extension)</t>
    </r>
  </si>
  <si>
    <r>
      <t xml:space="preserve">Possui vínculo empregatício
</t>
    </r>
    <r>
      <rPr>
        <b/>
        <i/>
        <sz val="10"/>
        <color theme="1"/>
        <rFont val="Times New Roman"/>
        <family val="1"/>
      </rPr>
      <t>Has an employment relationship</t>
    </r>
  </si>
  <si>
    <r>
      <t xml:space="preserve">Em vulnerabilidade socioeconömica
</t>
    </r>
    <r>
      <rPr>
        <b/>
        <i/>
        <sz val="10"/>
        <color theme="1"/>
        <rFont val="Times New Roman"/>
        <family val="1"/>
      </rPr>
      <t>Socioeconomic vulnerability</t>
    </r>
  </si>
  <si>
    <r>
      <t xml:space="preserve">Nível
</t>
    </r>
    <r>
      <rPr>
        <b/>
        <i/>
        <sz val="10"/>
        <color theme="1"/>
        <rFont val="Times New Roman"/>
        <family val="1"/>
      </rPr>
      <t>Degree</t>
    </r>
  </si>
  <si>
    <r>
      <t xml:space="preserve">Artigos com classificação qualis CAPES A ou B (limitado a 10)
</t>
    </r>
    <r>
      <rPr>
        <b/>
        <i/>
        <sz val="11"/>
        <color theme="1"/>
        <rFont val="Times New Roman"/>
        <family val="1"/>
      </rPr>
      <t>Papers with CAPES qualis classification A or B (limited to 10)</t>
    </r>
  </si>
  <si>
    <r>
      <t xml:space="preserve">Livro completo, com ISBN ou ISSN (limitado a 2)
</t>
    </r>
    <r>
      <rPr>
        <b/>
        <i/>
        <sz val="11"/>
        <color theme="1"/>
        <rFont val="Times New Roman"/>
        <family val="1"/>
      </rPr>
      <t>Full book, with ISBN or ISSN (limited to 2)</t>
    </r>
  </si>
  <si>
    <r>
      <t xml:space="preserve">Capítulo de Livro com ISBN oi ISSN (limitado a 5)
</t>
    </r>
    <r>
      <rPr>
        <b/>
        <i/>
        <sz val="11"/>
        <color theme="1"/>
        <rFont val="Times New Roman"/>
        <family val="1"/>
      </rPr>
      <t>Book Chapter with ISBN or ISSN (limited to 5)</t>
    </r>
  </si>
  <si>
    <r>
      <t xml:space="preserve">Artigos completos publicado em anais de congressos / simpósios (limitado a 5)
</t>
    </r>
    <r>
      <rPr>
        <b/>
        <i/>
        <sz val="11"/>
        <color theme="1"/>
        <rFont val="Times New Roman"/>
        <family val="1"/>
      </rPr>
      <t>Full papers published in conference proceedings / symposiums (limited to 5)</t>
    </r>
  </si>
  <si>
    <r>
      <t xml:space="preserve">Resumos publicados em evento científico (limitado a 5).
</t>
    </r>
    <r>
      <rPr>
        <b/>
        <i/>
        <sz val="11"/>
        <color theme="1"/>
        <rFont val="Times New Roman"/>
        <family val="1"/>
      </rPr>
      <t>Abstracts published in a scientific event (limited to 5).</t>
    </r>
  </si>
  <si>
    <r>
      <t xml:space="preserve">Produtos técnicos e tecnológicos (limitados a 5)
</t>
    </r>
    <r>
      <rPr>
        <b/>
        <i/>
        <sz val="11"/>
        <color theme="1"/>
        <rFont val="Times New Roman"/>
        <family val="1"/>
      </rPr>
      <t>Technical and technological products (limited to 5)</t>
    </r>
  </si>
  <si>
    <r>
      <t xml:space="preserve">Iniciação científica registrada, por mês, com carga horária de 20 horas semanais (limitado a 2)
</t>
    </r>
    <r>
      <rPr>
        <i/>
        <sz val="11"/>
        <color theme="1"/>
        <rFont val="Times New Roman"/>
        <family val="1"/>
      </rPr>
      <t>Registered scientific initiation, per month, with a workload of 20 hours per week (limited to 2)</t>
    </r>
  </si>
  <si>
    <r>
      <t xml:space="preserve">Estágio voluntário em pesquisa ou extensão, por hora (limitado a 2)
</t>
    </r>
    <r>
      <rPr>
        <i/>
        <sz val="11"/>
        <color theme="1"/>
        <rFont val="Times New Roman"/>
        <family val="1"/>
      </rPr>
      <t>Voluntary internship in research or extension, per hours (limited to 2)</t>
    </r>
  </si>
  <si>
    <r>
      <t xml:space="preserve">Estágio profissional, por hora (limitado a 2)
</t>
    </r>
    <r>
      <rPr>
        <i/>
        <sz val="11"/>
        <color theme="1"/>
        <rFont val="Times New Roman"/>
        <family val="1"/>
      </rPr>
      <t>Professional internship, per hour (limited to 2)</t>
    </r>
  </si>
  <si>
    <r>
      <t xml:space="preserve">Monitoria em disciplinas e graduação, por disciplina/período letivo (máximo 2)
</t>
    </r>
    <r>
      <rPr>
        <i/>
        <sz val="11"/>
        <color theme="1"/>
        <rFont val="Times New Roman"/>
        <family val="1"/>
      </rPr>
      <t>Monitoring in undergraduate course/subject, per course/subject per semester (limited to 2)</t>
    </r>
  </si>
  <si>
    <r>
      <t xml:space="preserve">Experiência profissional, por ano (limitado a 3 anos)
</t>
    </r>
    <r>
      <rPr>
        <i/>
        <sz val="11"/>
        <color theme="1"/>
        <rFont val="Times New Roman"/>
        <family val="1"/>
      </rPr>
      <t>Professional experience, per year (limited to 3 years)</t>
    </r>
  </si>
  <si>
    <r>
      <t xml:space="preserve">Regime de Dedicação
</t>
    </r>
    <r>
      <rPr>
        <b/>
        <i/>
        <sz val="10"/>
        <color theme="1"/>
        <rFont val="Times New Roman"/>
        <family val="1"/>
      </rPr>
      <t>Dedication Regime</t>
    </r>
  </si>
  <si>
    <r>
      <t xml:space="preserve">Concorre a uma bolsa?
</t>
    </r>
    <r>
      <rPr>
        <b/>
        <i/>
        <sz val="10"/>
        <color theme="1"/>
        <rFont val="Times New Roman"/>
        <family val="1"/>
      </rPr>
      <t>Apply for a scholarchip?</t>
    </r>
  </si>
  <si>
    <r>
      <rPr>
        <b/>
        <sz val="11"/>
        <color theme="1"/>
        <rFont val="Times New Roman"/>
        <family val="1"/>
      </rPr>
      <t>COEFICIENTE DE RENDIMENTO</t>
    </r>
    <r>
      <rPr>
        <b/>
        <i/>
        <sz val="11"/>
        <color theme="1"/>
        <rFont val="Times New Roman"/>
        <family val="1"/>
      </rPr>
      <t xml:space="preserve"> /  PERFORMANCE COEFFICIENT</t>
    </r>
  </si>
  <si>
    <r>
      <t xml:space="preserve">Coeficiente de rendimento declarado
</t>
    </r>
    <r>
      <rPr>
        <b/>
        <i/>
        <sz val="10"/>
        <color theme="1"/>
        <rFont val="Times New Roman"/>
        <family val="1"/>
      </rPr>
      <t>Declared Performance Coefficient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</si>
</sst>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sz val="7"/>
      <color theme="0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Protection="1"/>
    <xf numFmtId="2" fontId="4" fillId="0" borderId="9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11" fillId="0" borderId="0" xfId="0" applyFont="1" applyFill="1" applyProtection="1"/>
    <xf numFmtId="0" fontId="5" fillId="0" borderId="12" xfId="0" applyFont="1" applyFill="1" applyBorder="1" applyAlignment="1" applyProtection="1">
      <alignment horizontal="right" vertical="center"/>
    </xf>
    <xf numFmtId="2" fontId="8" fillId="0" borderId="12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 vertical="center"/>
    </xf>
    <xf numFmtId="2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2" fontId="11" fillId="0" borderId="0" xfId="0" applyNumberFormat="1" applyFont="1" applyFill="1" applyBorder="1" applyProtection="1"/>
    <xf numFmtId="0" fontId="4" fillId="2" borderId="11" xfId="0" applyFont="1" applyFill="1" applyBorder="1" applyAlignment="1" applyProtection="1">
      <alignment vertical="top" wrapText="1"/>
      <protection locked="0"/>
    </xf>
    <xf numFmtId="0" fontId="12" fillId="0" borderId="12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2" fontId="4" fillId="0" borderId="4" xfId="0" applyNumberFormat="1" applyFont="1" applyFill="1" applyBorder="1" applyAlignment="1" applyProtection="1">
      <alignment vertical="center"/>
    </xf>
    <xf numFmtId="2" fontId="7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2" fontId="7" fillId="0" borderId="8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2" fontId="7" fillId="0" borderId="14" xfId="0" applyNumberFormat="1" applyFont="1" applyFill="1" applyBorder="1" applyAlignment="1" applyProtection="1">
      <alignment horizontal="center" vertical="center"/>
    </xf>
    <xf numFmtId="2" fontId="7" fillId="0" borderId="9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top" wrapText="1"/>
    </xf>
    <xf numFmtId="0" fontId="1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6EA"/>
      <color rgb="FFFFCC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230188</xdr:colOff>
      <xdr:row>3</xdr:row>
      <xdr:rowOff>15876</xdr:rowOff>
    </xdr:from>
    <xdr:to>
      <xdr:col>4</xdr:col>
      <xdr:colOff>953</xdr:colOff>
      <xdr:row>6</xdr:row>
      <xdr:rowOff>112396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064A0B-BB84-9560-A243-28A7596F57C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6" y="396876"/>
          <a:ext cx="1035050" cy="620395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317500</xdr:colOff>
      <xdr:row>3</xdr:row>
      <xdr:rowOff>79376</xdr:rowOff>
    </xdr:from>
    <xdr:to>
      <xdr:col>8</xdr:col>
      <xdr:colOff>188278</xdr:colOff>
      <xdr:row>6</xdr:row>
      <xdr:rowOff>59056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1974F7-A064-4057-BCEB-C70CF7E8309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0313" y="460376"/>
          <a:ext cx="1082040" cy="503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4B59-1F9D-421C-A97B-6DD273168364}">
  <dimension ref="B2:M112"/>
  <sheetViews>
    <sheetView showGridLines="0" tabSelected="1" zoomScaleNormal="100" workbookViewId="0">
      <selection activeCell="F17" sqref="F17:I17"/>
    </sheetView>
  </sheetViews>
  <sheetFormatPr defaultColWidth="8.85546875" defaultRowHeight="15" x14ac:dyDescent="0.25"/>
  <cols>
    <col min="1" max="1" width="2.5703125" style="1" customWidth="1"/>
    <col min="2" max="2" width="3.85546875" style="13" customWidth="1"/>
    <col min="3" max="3" width="4" style="1" customWidth="1"/>
    <col min="4" max="4" width="14.7109375" style="1" customWidth="1"/>
    <col min="5" max="5" width="21.85546875" style="1" customWidth="1"/>
    <col min="6" max="6" width="63.5703125" style="1" customWidth="1"/>
    <col min="7" max="7" width="18.7109375" style="1" customWidth="1"/>
    <col min="8" max="8" width="18" style="1" customWidth="1"/>
    <col min="9" max="9" width="16.42578125" style="1" customWidth="1"/>
    <col min="10" max="10" width="3.85546875" style="14" customWidth="1"/>
    <col min="11" max="16384" width="8.85546875" style="1"/>
  </cols>
  <sheetData>
    <row r="2" spans="2:10" ht="13.9" x14ac:dyDescent="0.25">
      <c r="B2" s="19"/>
      <c r="C2" s="7"/>
      <c r="D2" s="7"/>
      <c r="E2" s="7"/>
      <c r="F2" s="7"/>
      <c r="G2" s="7"/>
      <c r="H2" s="7"/>
      <c r="I2" s="7"/>
      <c r="J2" s="20"/>
    </row>
    <row r="3" spans="2:10" ht="13.9" x14ac:dyDescent="0.25">
      <c r="B3" s="19"/>
      <c r="C3" s="7"/>
      <c r="D3" s="7"/>
      <c r="E3" s="7"/>
      <c r="F3" s="7"/>
      <c r="G3" s="7"/>
      <c r="H3" s="7"/>
      <c r="I3" s="7"/>
      <c r="J3" s="20"/>
    </row>
    <row r="4" spans="2:10" ht="13.5" customHeight="1" x14ac:dyDescent="0.25">
      <c r="B4" s="19"/>
      <c r="C4" s="70"/>
      <c r="D4" s="70"/>
      <c r="E4" s="31"/>
      <c r="F4" s="70" t="s">
        <v>5</v>
      </c>
      <c r="G4" s="70"/>
      <c r="H4" s="70"/>
      <c r="I4" s="70"/>
      <c r="J4" s="20"/>
    </row>
    <row r="5" spans="2:10" ht="13.5" customHeight="1" x14ac:dyDescent="0.25">
      <c r="B5" s="19"/>
      <c r="C5" s="70"/>
      <c r="D5" s="70"/>
      <c r="E5" s="31"/>
      <c r="F5" s="70" t="s">
        <v>6</v>
      </c>
      <c r="G5" s="70"/>
      <c r="H5" s="70"/>
      <c r="I5" s="70"/>
      <c r="J5" s="20"/>
    </row>
    <row r="6" spans="2:10" ht="13.5" customHeight="1" x14ac:dyDescent="0.25">
      <c r="B6" s="19"/>
      <c r="C6" s="70"/>
      <c r="D6" s="70"/>
      <c r="E6" s="31"/>
      <c r="F6" s="70" t="s">
        <v>7</v>
      </c>
      <c r="G6" s="70"/>
      <c r="H6" s="70"/>
      <c r="I6" s="70"/>
      <c r="J6" s="20"/>
    </row>
    <row r="7" spans="2:10" ht="13.5" customHeight="1" x14ac:dyDescent="0.25">
      <c r="B7" s="19"/>
      <c r="C7" s="71"/>
      <c r="D7" s="71"/>
      <c r="E7" s="32"/>
      <c r="F7" s="72" t="s">
        <v>8</v>
      </c>
      <c r="G7" s="72"/>
      <c r="H7" s="71"/>
      <c r="I7" s="71"/>
      <c r="J7" s="20"/>
    </row>
    <row r="8" spans="2:10" ht="13.5" customHeight="1" x14ac:dyDescent="0.3">
      <c r="B8" s="19"/>
      <c r="C8" s="37"/>
      <c r="D8" s="37"/>
      <c r="E8" s="37"/>
      <c r="F8" s="42"/>
      <c r="G8" s="42"/>
      <c r="H8" s="37"/>
      <c r="I8" s="37"/>
      <c r="J8" s="20"/>
    </row>
    <row r="9" spans="2:10" ht="19.899999999999999" customHeight="1" x14ac:dyDescent="0.25">
      <c r="B9" s="19"/>
      <c r="C9" s="69" t="s">
        <v>15</v>
      </c>
      <c r="D9" s="69"/>
      <c r="E9" s="69"/>
      <c r="F9" s="69"/>
      <c r="G9" s="69"/>
      <c r="H9" s="69"/>
      <c r="I9" s="69"/>
      <c r="J9" s="20"/>
    </row>
    <row r="10" spans="2:10" ht="19.899999999999999" customHeight="1" x14ac:dyDescent="0.25">
      <c r="B10" s="19"/>
      <c r="C10" s="84" t="s">
        <v>16</v>
      </c>
      <c r="D10" s="84"/>
      <c r="E10" s="84"/>
      <c r="F10" s="84"/>
      <c r="G10" s="84"/>
      <c r="H10" s="84"/>
      <c r="I10" s="84"/>
      <c r="J10" s="20"/>
    </row>
    <row r="11" spans="2:10" ht="15" customHeight="1" x14ac:dyDescent="0.25">
      <c r="B11" s="19"/>
      <c r="C11" s="34"/>
      <c r="D11" s="34"/>
      <c r="E11" s="34"/>
      <c r="F11" s="34"/>
      <c r="G11" s="34"/>
      <c r="H11" s="34"/>
      <c r="I11" s="34"/>
      <c r="J11" s="20"/>
    </row>
    <row r="12" spans="2:10" ht="243" customHeight="1" x14ac:dyDescent="0.25">
      <c r="B12" s="19"/>
      <c r="C12" s="38" t="s">
        <v>9</v>
      </c>
      <c r="D12" s="85" t="s">
        <v>40</v>
      </c>
      <c r="E12" s="85"/>
      <c r="F12" s="85"/>
      <c r="G12" s="85"/>
      <c r="H12" s="85"/>
      <c r="I12" s="85"/>
      <c r="J12" s="20"/>
    </row>
    <row r="13" spans="2:10" ht="15" customHeight="1" x14ac:dyDescent="0.25">
      <c r="B13" s="19"/>
      <c r="C13" s="34"/>
      <c r="D13" s="34"/>
      <c r="E13" s="34"/>
      <c r="F13" s="34"/>
      <c r="G13" s="34"/>
      <c r="H13" s="34"/>
      <c r="I13" s="34"/>
      <c r="J13" s="20"/>
    </row>
    <row r="14" spans="2:10" ht="15" customHeight="1" x14ac:dyDescent="0.25">
      <c r="B14" s="19"/>
      <c r="C14" s="87" t="s">
        <v>20</v>
      </c>
      <c r="D14" s="87"/>
      <c r="E14" s="87"/>
      <c r="F14" s="87"/>
      <c r="G14" s="87"/>
      <c r="H14" s="87"/>
      <c r="I14" s="87"/>
      <c r="J14" s="20"/>
    </row>
    <row r="15" spans="2:10" ht="15" customHeight="1" x14ac:dyDescent="0.25">
      <c r="B15" s="19"/>
      <c r="C15" s="88" t="s">
        <v>17</v>
      </c>
      <c r="D15" s="88"/>
      <c r="E15" s="88"/>
      <c r="F15" s="88"/>
      <c r="G15" s="88"/>
      <c r="H15" s="88"/>
      <c r="I15" s="88"/>
      <c r="J15" s="20"/>
    </row>
    <row r="16" spans="2:10" ht="19.149999999999999" customHeight="1" x14ac:dyDescent="0.25">
      <c r="B16" s="19"/>
      <c r="C16" s="7"/>
      <c r="D16" s="7"/>
      <c r="E16" s="7"/>
      <c r="F16" s="7"/>
      <c r="G16" s="7"/>
      <c r="H16" s="7"/>
      <c r="I16" s="7"/>
      <c r="J16" s="20"/>
    </row>
    <row r="17" spans="2:10" ht="26.45" customHeight="1" x14ac:dyDescent="0.25">
      <c r="B17" s="19"/>
      <c r="C17" s="79" t="s">
        <v>21</v>
      </c>
      <c r="D17" s="80"/>
      <c r="E17" s="86"/>
      <c r="F17" s="76"/>
      <c r="G17" s="77"/>
      <c r="H17" s="77"/>
      <c r="I17" s="78"/>
      <c r="J17" s="20"/>
    </row>
    <row r="18" spans="2:10" ht="7.15" customHeight="1" x14ac:dyDescent="0.25">
      <c r="B18" s="19"/>
      <c r="C18" s="39"/>
      <c r="D18" s="40"/>
      <c r="E18" s="40"/>
      <c r="F18" s="7"/>
      <c r="G18" s="2"/>
      <c r="H18" s="2"/>
      <c r="I18" s="2"/>
      <c r="J18" s="20"/>
    </row>
    <row r="19" spans="2:10" ht="24" customHeight="1" x14ac:dyDescent="0.25">
      <c r="B19" s="19"/>
      <c r="C19" s="79" t="s">
        <v>14</v>
      </c>
      <c r="D19" s="80"/>
      <c r="E19" s="80"/>
      <c r="F19" s="3"/>
      <c r="G19" s="76"/>
      <c r="H19" s="77"/>
      <c r="I19" s="78"/>
      <c r="J19" s="20"/>
    </row>
    <row r="20" spans="2:10" ht="7.15" customHeight="1" x14ac:dyDescent="0.25">
      <c r="B20" s="19"/>
      <c r="C20" s="45"/>
      <c r="D20" s="40"/>
      <c r="E20" s="40"/>
      <c r="F20" s="7"/>
      <c r="G20" s="2"/>
      <c r="H20" s="2"/>
      <c r="I20" s="2"/>
      <c r="J20" s="20"/>
    </row>
    <row r="21" spans="2:10" ht="24" customHeight="1" x14ac:dyDescent="0.25">
      <c r="B21" s="19"/>
      <c r="C21" s="79" t="s">
        <v>51</v>
      </c>
      <c r="D21" s="80"/>
      <c r="E21" s="80"/>
      <c r="F21" s="3"/>
      <c r="G21" s="76"/>
      <c r="H21" s="77"/>
      <c r="I21" s="78"/>
      <c r="J21" s="20"/>
    </row>
    <row r="22" spans="2:10" ht="7.9" customHeight="1" x14ac:dyDescent="0.25">
      <c r="B22" s="19"/>
      <c r="C22" s="45"/>
      <c r="D22" s="40"/>
      <c r="E22" s="40"/>
      <c r="F22" s="7"/>
      <c r="G22" s="8"/>
      <c r="H22" s="8"/>
      <c r="I22" s="8"/>
      <c r="J22" s="20"/>
    </row>
    <row r="23" spans="2:10" ht="27" customHeight="1" x14ac:dyDescent="0.25">
      <c r="B23" s="19"/>
      <c r="C23" s="79" t="s">
        <v>63</v>
      </c>
      <c r="D23" s="79"/>
      <c r="E23" s="79"/>
      <c r="F23" s="3"/>
      <c r="G23" s="73"/>
      <c r="H23" s="74"/>
      <c r="I23" s="75"/>
      <c r="J23" s="20"/>
    </row>
    <row r="24" spans="2:10" ht="7.9" customHeight="1" x14ac:dyDescent="0.25">
      <c r="B24" s="19"/>
      <c r="C24" s="46"/>
      <c r="D24" s="40"/>
      <c r="E24" s="40"/>
      <c r="F24" s="7"/>
      <c r="G24" s="8"/>
      <c r="H24" s="8"/>
      <c r="I24" s="8"/>
      <c r="J24" s="20"/>
    </row>
    <row r="25" spans="2:10" ht="27" customHeight="1" x14ac:dyDescent="0.25">
      <c r="B25" s="19"/>
      <c r="C25" s="79" t="s">
        <v>64</v>
      </c>
      <c r="D25" s="79"/>
      <c r="E25" s="79"/>
      <c r="F25" s="3"/>
      <c r="G25" s="73"/>
      <c r="H25" s="74"/>
      <c r="I25" s="75"/>
      <c r="J25" s="20"/>
    </row>
    <row r="26" spans="2:10" ht="7.9" customHeight="1" x14ac:dyDescent="0.25">
      <c r="B26" s="19"/>
      <c r="C26" s="44"/>
      <c r="D26" s="45"/>
      <c r="E26" s="45"/>
      <c r="F26" s="7"/>
      <c r="G26" s="43"/>
      <c r="H26" s="43"/>
      <c r="I26" s="43"/>
      <c r="J26" s="20"/>
    </row>
    <row r="27" spans="2:10" ht="27.6" customHeight="1" x14ac:dyDescent="0.25">
      <c r="B27" s="19"/>
      <c r="C27" s="79" t="s">
        <v>47</v>
      </c>
      <c r="D27" s="80"/>
      <c r="E27" s="80"/>
      <c r="F27" s="3"/>
      <c r="G27" s="73"/>
      <c r="H27" s="74"/>
      <c r="I27" s="75"/>
      <c r="J27" s="20"/>
    </row>
    <row r="28" spans="2:10" ht="7.9" customHeight="1" x14ac:dyDescent="0.25">
      <c r="B28" s="19"/>
      <c r="C28" s="45"/>
      <c r="D28" s="40"/>
      <c r="E28" s="40"/>
      <c r="F28" s="7"/>
      <c r="G28" s="8"/>
      <c r="H28" s="8"/>
      <c r="I28" s="8"/>
      <c r="J28" s="20"/>
    </row>
    <row r="29" spans="2:10" ht="27" customHeight="1" x14ac:dyDescent="0.25">
      <c r="B29" s="19"/>
      <c r="C29" s="79" t="s">
        <v>50</v>
      </c>
      <c r="D29" s="80"/>
      <c r="E29" s="80"/>
      <c r="F29" s="3"/>
      <c r="G29" s="73"/>
      <c r="H29" s="74"/>
      <c r="I29" s="75"/>
      <c r="J29" s="20"/>
    </row>
    <row r="30" spans="2:10" ht="7.9" customHeight="1" x14ac:dyDescent="0.25">
      <c r="B30" s="19"/>
      <c r="C30" s="44"/>
      <c r="D30" s="45"/>
      <c r="E30" s="45"/>
      <c r="F30" s="7"/>
      <c r="G30" s="43"/>
      <c r="H30" s="43"/>
      <c r="I30" s="43"/>
      <c r="J30" s="20"/>
    </row>
    <row r="31" spans="2:10" ht="27.6" customHeight="1" x14ac:dyDescent="0.25">
      <c r="B31" s="19"/>
      <c r="C31" s="79" t="s">
        <v>48</v>
      </c>
      <c r="D31" s="80"/>
      <c r="E31" s="80"/>
      <c r="F31" s="3"/>
      <c r="G31" s="73"/>
      <c r="H31" s="74"/>
      <c r="I31" s="75"/>
      <c r="J31" s="20"/>
    </row>
    <row r="32" spans="2:10" ht="6" customHeight="1" x14ac:dyDescent="0.25">
      <c r="B32" s="19"/>
      <c r="J32" s="20"/>
    </row>
    <row r="33" spans="2:13" ht="30" customHeight="1" x14ac:dyDescent="0.25">
      <c r="B33" s="19"/>
      <c r="C33" s="79" t="s">
        <v>49</v>
      </c>
      <c r="D33" s="80"/>
      <c r="E33" s="80"/>
      <c r="F33" s="3"/>
      <c r="G33" s="73"/>
      <c r="H33" s="74"/>
      <c r="I33" s="75"/>
      <c r="J33" s="20"/>
    </row>
    <row r="34" spans="2:13" ht="7.9" customHeight="1" x14ac:dyDescent="0.25">
      <c r="B34" s="19"/>
      <c r="C34" s="41"/>
      <c r="D34" s="39"/>
      <c r="E34" s="39"/>
      <c r="F34" s="7"/>
      <c r="G34" s="43"/>
      <c r="H34" s="43"/>
      <c r="I34" s="43"/>
      <c r="J34" s="20"/>
    </row>
    <row r="35" spans="2:13" ht="21.75" customHeight="1" x14ac:dyDescent="0.25">
      <c r="B35" s="19"/>
      <c r="C35" s="47"/>
      <c r="D35" s="48"/>
      <c r="E35" s="48"/>
      <c r="F35" s="7"/>
      <c r="G35" s="43"/>
      <c r="H35" s="43"/>
      <c r="I35" s="43"/>
      <c r="J35" s="20"/>
    </row>
    <row r="36" spans="2:13" x14ac:dyDescent="0.25">
      <c r="B36" s="1"/>
      <c r="C36" s="91" t="s">
        <v>65</v>
      </c>
      <c r="D36" s="91"/>
      <c r="E36" s="91"/>
      <c r="F36" s="91"/>
      <c r="G36" s="91"/>
      <c r="H36" s="91"/>
      <c r="I36" s="91"/>
      <c r="J36" s="20"/>
    </row>
    <row r="37" spans="2:13" ht="8.25" customHeight="1" x14ac:dyDescent="0.25">
      <c r="B37" s="19"/>
      <c r="J37" s="20"/>
    </row>
    <row r="38" spans="2:13" ht="36" customHeight="1" x14ac:dyDescent="0.25">
      <c r="B38" s="19"/>
      <c r="C38" s="79" t="s">
        <v>66</v>
      </c>
      <c r="D38" s="80"/>
      <c r="E38" s="86"/>
      <c r="F38" s="73"/>
      <c r="G38" s="74"/>
      <c r="H38" s="74"/>
      <c r="I38" s="75"/>
      <c r="J38" s="20"/>
    </row>
    <row r="39" spans="2:13" x14ac:dyDescent="0.25">
      <c r="B39" s="19"/>
      <c r="J39" s="20"/>
    </row>
    <row r="40" spans="2:13" x14ac:dyDescent="0.25">
      <c r="B40" s="19"/>
      <c r="C40" s="91" t="s">
        <v>18</v>
      </c>
      <c r="D40" s="91"/>
      <c r="E40" s="91"/>
      <c r="F40" s="91"/>
      <c r="G40" s="91"/>
      <c r="H40" s="91"/>
      <c r="I40" s="91"/>
      <c r="J40" s="20"/>
    </row>
    <row r="41" spans="2:13" x14ac:dyDescent="0.25">
      <c r="B41" s="19"/>
      <c r="C41" s="7"/>
      <c r="D41" s="7"/>
      <c r="E41" s="7"/>
      <c r="F41" s="7"/>
      <c r="G41" s="7"/>
      <c r="H41" s="7"/>
      <c r="I41" s="7"/>
      <c r="J41" s="20"/>
    </row>
    <row r="42" spans="2:13" ht="36" customHeight="1" x14ac:dyDescent="0.25">
      <c r="B42" s="19"/>
      <c r="C42" s="89" t="s">
        <v>10</v>
      </c>
      <c r="D42" s="90"/>
      <c r="E42" s="10" t="s">
        <v>28</v>
      </c>
      <c r="F42" s="33" t="s">
        <v>11</v>
      </c>
      <c r="G42" s="11" t="s">
        <v>12</v>
      </c>
      <c r="H42" s="11" t="s">
        <v>13</v>
      </c>
      <c r="I42" s="11" t="s">
        <v>19</v>
      </c>
      <c r="J42" s="20"/>
    </row>
    <row r="43" spans="2:13" ht="19.149999999999999" customHeight="1" x14ac:dyDescent="0.25">
      <c r="B43" s="19"/>
      <c r="C43" s="63" t="s">
        <v>22</v>
      </c>
      <c r="D43" s="64"/>
      <c r="E43" s="64"/>
      <c r="F43" s="64"/>
      <c r="G43" s="64"/>
      <c r="H43" s="64"/>
      <c r="I43" s="65"/>
      <c r="J43" s="20"/>
    </row>
    <row r="44" spans="2:13" ht="32.450000000000003" customHeight="1" x14ac:dyDescent="0.25">
      <c r="B44" s="19"/>
      <c r="C44" s="12"/>
      <c r="D44" s="56" t="s">
        <v>52</v>
      </c>
      <c r="E44" s="57"/>
      <c r="F44" s="57"/>
      <c r="G44" s="57"/>
      <c r="H44" s="57"/>
      <c r="I44" s="58"/>
      <c r="J44" s="20"/>
    </row>
    <row r="45" spans="2:13" x14ac:dyDescent="0.25">
      <c r="B45" s="19" t="s">
        <v>0</v>
      </c>
      <c r="C45" s="12"/>
      <c r="D45" s="59">
        <v>1</v>
      </c>
      <c r="E45" s="35"/>
      <c r="F45" s="22"/>
      <c r="G45" s="5" t="str">
        <f>IF(F45&lt;&gt;"",CONCATENATE($D$45,".",B45),"")</f>
        <v/>
      </c>
      <c r="H45" s="4" t="str">
        <f>IF(G45&lt;&gt;"",J45,"")</f>
        <v/>
      </c>
      <c r="I45" s="62">
        <f>SUM(H45:H54)</f>
        <v>0</v>
      </c>
      <c r="J45" s="21">
        <f>IF(E45="A1",1,IF(E45="A2",0.9,IF(E45="A3",0.75,IF(E45="A4",0.6,IF(E45="B1",0.4,IF(E45="B2",0.3,IF(E45="B3",0.15,IF(E45="B4",0.05,0))))))))</f>
        <v>0</v>
      </c>
      <c r="M45" s="13" t="s">
        <v>46</v>
      </c>
    </row>
    <row r="46" spans="2:13" x14ac:dyDescent="0.25">
      <c r="B46" s="19" t="s">
        <v>1</v>
      </c>
      <c r="C46" s="12"/>
      <c r="D46" s="60"/>
      <c r="E46" s="35"/>
      <c r="F46" s="22"/>
      <c r="G46" s="5" t="str">
        <f t="shared" ref="G46:G54" si="0">IF(F46&lt;&gt;"",CONCATENATE($D$45,".",B46),"")</f>
        <v/>
      </c>
      <c r="H46" s="4" t="str">
        <f t="shared" ref="H46:H54" si="1">IF(G46&lt;&gt;"",J46,"")</f>
        <v/>
      </c>
      <c r="I46" s="62"/>
      <c r="J46" s="21">
        <f>IF(E46="A1",1,IF(E46="A2",0.9,IF(E46="A3",0.75,IF(E46="A4",0.6,IF(E46="B1",0.4,IF(E46="B2",0.3,IF(E46="B3",0.15,IF(E46="B4",0.05,0))))))))</f>
        <v>0</v>
      </c>
      <c r="M46" s="13" t="s">
        <v>32</v>
      </c>
    </row>
    <row r="47" spans="2:13" x14ac:dyDescent="0.25">
      <c r="B47" s="19" t="s">
        <v>2</v>
      </c>
      <c r="C47" s="12"/>
      <c r="D47" s="60"/>
      <c r="E47" s="35"/>
      <c r="F47" s="22"/>
      <c r="G47" s="5" t="str">
        <f t="shared" si="0"/>
        <v/>
      </c>
      <c r="H47" s="4" t="str">
        <f t="shared" si="1"/>
        <v/>
      </c>
      <c r="I47" s="62"/>
      <c r="J47" s="21">
        <f t="shared" ref="J47:J54" si="2">IF(E47="A1",1,IF(E47="A2",0.9,IF(E47="A3",0.75,IF(E47="A4",0.6,IF(E47="B1",0.4,IF(E47="B2",0.3,IF(E47="B3",0.15,IF(E47="B4",0.05,0))))))))</f>
        <v>0</v>
      </c>
      <c r="M47" s="13" t="s">
        <v>33</v>
      </c>
    </row>
    <row r="48" spans="2:13" x14ac:dyDescent="0.25">
      <c r="B48" s="19" t="s">
        <v>3</v>
      </c>
      <c r="C48" s="12"/>
      <c r="D48" s="60"/>
      <c r="E48" s="35"/>
      <c r="F48" s="22"/>
      <c r="G48" s="5" t="str">
        <f t="shared" si="0"/>
        <v/>
      </c>
      <c r="H48" s="4" t="str">
        <f t="shared" si="1"/>
        <v/>
      </c>
      <c r="I48" s="62"/>
      <c r="J48" s="21">
        <f t="shared" si="2"/>
        <v>0</v>
      </c>
      <c r="M48" s="13" t="s">
        <v>34</v>
      </c>
    </row>
    <row r="49" spans="2:13" x14ac:dyDescent="0.25">
      <c r="B49" s="19" t="s">
        <v>4</v>
      </c>
      <c r="C49" s="12"/>
      <c r="D49" s="60"/>
      <c r="E49" s="35"/>
      <c r="F49" s="22"/>
      <c r="G49" s="5" t="str">
        <f t="shared" si="0"/>
        <v/>
      </c>
      <c r="H49" s="4" t="str">
        <f t="shared" si="1"/>
        <v/>
      </c>
      <c r="I49" s="62"/>
      <c r="J49" s="21">
        <f t="shared" si="2"/>
        <v>0</v>
      </c>
      <c r="M49" s="13" t="s">
        <v>35</v>
      </c>
    </row>
    <row r="50" spans="2:13" x14ac:dyDescent="0.25">
      <c r="B50" s="19" t="s">
        <v>41</v>
      </c>
      <c r="C50" s="12"/>
      <c r="D50" s="60"/>
      <c r="E50" s="35"/>
      <c r="F50" s="22"/>
      <c r="G50" s="5" t="str">
        <f t="shared" si="0"/>
        <v/>
      </c>
      <c r="H50" s="4" t="str">
        <f t="shared" si="1"/>
        <v/>
      </c>
      <c r="I50" s="62"/>
      <c r="J50" s="21">
        <f t="shared" si="2"/>
        <v>0</v>
      </c>
      <c r="M50" s="13" t="s">
        <v>36</v>
      </c>
    </row>
    <row r="51" spans="2:13" x14ac:dyDescent="0.25">
      <c r="B51" s="19" t="s">
        <v>42</v>
      </c>
      <c r="C51" s="12"/>
      <c r="D51" s="60"/>
      <c r="E51" s="35"/>
      <c r="F51" s="22"/>
      <c r="G51" s="5" t="str">
        <f t="shared" si="0"/>
        <v/>
      </c>
      <c r="H51" s="4" t="str">
        <f t="shared" si="1"/>
        <v/>
      </c>
      <c r="I51" s="62"/>
      <c r="J51" s="21">
        <f t="shared" si="2"/>
        <v>0</v>
      </c>
      <c r="M51" s="13" t="s">
        <v>37</v>
      </c>
    </row>
    <row r="52" spans="2:13" x14ac:dyDescent="0.25">
      <c r="B52" s="19" t="s">
        <v>43</v>
      </c>
      <c r="C52" s="12"/>
      <c r="D52" s="60"/>
      <c r="E52" s="35"/>
      <c r="F52" s="22"/>
      <c r="G52" s="5" t="str">
        <f t="shared" si="0"/>
        <v/>
      </c>
      <c r="H52" s="4" t="str">
        <f t="shared" si="1"/>
        <v/>
      </c>
      <c r="I52" s="62"/>
      <c r="J52" s="21">
        <f t="shared" si="2"/>
        <v>0</v>
      </c>
      <c r="M52" s="13" t="s">
        <v>38</v>
      </c>
    </row>
    <row r="53" spans="2:13" x14ac:dyDescent="0.25">
      <c r="B53" s="19" t="s">
        <v>44</v>
      </c>
      <c r="C53" s="12"/>
      <c r="D53" s="60"/>
      <c r="E53" s="35"/>
      <c r="F53" s="22"/>
      <c r="G53" s="5" t="str">
        <f t="shared" si="0"/>
        <v/>
      </c>
      <c r="H53" s="4" t="str">
        <f t="shared" si="1"/>
        <v/>
      </c>
      <c r="I53" s="62"/>
      <c r="J53" s="21">
        <f t="shared" si="2"/>
        <v>0</v>
      </c>
      <c r="M53" s="13" t="s">
        <v>39</v>
      </c>
    </row>
    <row r="54" spans="2:13" x14ac:dyDescent="0.25">
      <c r="B54" s="19" t="s">
        <v>45</v>
      </c>
      <c r="C54" s="12"/>
      <c r="D54" s="61"/>
      <c r="E54" s="35"/>
      <c r="F54" s="22"/>
      <c r="G54" s="5" t="str">
        <f t="shared" si="0"/>
        <v/>
      </c>
      <c r="H54" s="4" t="str">
        <f t="shared" si="1"/>
        <v/>
      </c>
      <c r="I54" s="62"/>
      <c r="J54" s="21">
        <f t="shared" si="2"/>
        <v>0</v>
      </c>
      <c r="M54" s="13"/>
    </row>
    <row r="55" spans="2:13" ht="28.9" customHeight="1" x14ac:dyDescent="0.25">
      <c r="B55" s="19"/>
      <c r="C55" s="12"/>
      <c r="D55" s="56" t="s">
        <v>53</v>
      </c>
      <c r="E55" s="57"/>
      <c r="F55" s="57"/>
      <c r="G55" s="57"/>
      <c r="H55" s="57"/>
      <c r="I55" s="58"/>
      <c r="J55" s="20"/>
      <c r="M55" s="13"/>
    </row>
    <row r="56" spans="2:13" x14ac:dyDescent="0.25">
      <c r="B56" s="19" t="s">
        <v>0</v>
      </c>
      <c r="C56" s="12"/>
      <c r="D56" s="59">
        <v>2</v>
      </c>
      <c r="E56" s="35"/>
      <c r="F56" s="22"/>
      <c r="G56" s="5" t="str">
        <f>IF(F56&lt;&gt;"",CONCATENATE(D56,".",B56),"")</f>
        <v/>
      </c>
      <c r="H56" s="4" t="str">
        <f>IF(G56&lt;&gt;"",J56,"")</f>
        <v/>
      </c>
      <c r="I56" s="66">
        <f>SUM(H56:H57)</f>
        <v>0</v>
      </c>
      <c r="J56" s="21">
        <f>IF(E56="Nacional",1.5,IF(E56="Internacional",2,0))</f>
        <v>0</v>
      </c>
      <c r="M56" s="13"/>
    </row>
    <row r="57" spans="2:13" x14ac:dyDescent="0.25">
      <c r="B57" s="19" t="s">
        <v>1</v>
      </c>
      <c r="C57" s="12"/>
      <c r="D57" s="60"/>
      <c r="E57" s="35"/>
      <c r="F57" s="22"/>
      <c r="G57" s="5" t="str">
        <f>IF(F57&lt;&gt;"",CONCATENATE(D56,".",B57),"")</f>
        <v/>
      </c>
      <c r="H57" s="4" t="str">
        <f t="shared" ref="H57" si="3">IF(G57&lt;&gt;"",J57,"")</f>
        <v/>
      </c>
      <c r="I57" s="62"/>
      <c r="J57" s="21">
        <f>IF(E57="Nacional",1.5,IF(E57="Internacional",2,0))</f>
        <v>0</v>
      </c>
      <c r="M57" s="13"/>
    </row>
    <row r="58" spans="2:13" ht="29.45" customHeight="1" x14ac:dyDescent="0.25">
      <c r="B58" s="19"/>
      <c r="C58" s="12"/>
      <c r="D58" s="56" t="s">
        <v>54</v>
      </c>
      <c r="E58" s="57"/>
      <c r="F58" s="57"/>
      <c r="G58" s="57"/>
      <c r="H58" s="57"/>
      <c r="I58" s="58"/>
      <c r="J58" s="20"/>
      <c r="M58" s="13"/>
    </row>
    <row r="59" spans="2:13" x14ac:dyDescent="0.25">
      <c r="B59" s="19" t="s">
        <v>0</v>
      </c>
      <c r="C59" s="12"/>
      <c r="D59" s="59">
        <v>3</v>
      </c>
      <c r="E59" s="35"/>
      <c r="F59" s="22"/>
      <c r="G59" s="5" t="str">
        <f>IF(F59&lt;&gt;"",CONCATENATE(D59,".",B59),"")</f>
        <v/>
      </c>
      <c r="H59" s="4" t="str">
        <f>IF(G59&lt;&gt;"",J59,"")</f>
        <v/>
      </c>
      <c r="I59" s="62">
        <f>SUM(H59:H63)</f>
        <v>0</v>
      </c>
      <c r="J59" s="21">
        <f>IF(E59="Nacional",0.25,IF(E59="Internacional",0.5,0))</f>
        <v>0</v>
      </c>
    </row>
    <row r="60" spans="2:13" x14ac:dyDescent="0.25">
      <c r="B60" s="19" t="s">
        <v>1</v>
      </c>
      <c r="C60" s="12"/>
      <c r="D60" s="60"/>
      <c r="E60" s="35"/>
      <c r="F60" s="22"/>
      <c r="G60" s="5" t="str">
        <f>IF(F60&lt;&gt;"",CONCATENATE(D59,".",B60),"")</f>
        <v/>
      </c>
      <c r="H60" s="4" t="str">
        <f t="shared" ref="H60:H63" si="4">IF(G60&lt;&gt;"",J60,"")</f>
        <v/>
      </c>
      <c r="I60" s="62"/>
      <c r="J60" s="21">
        <f>IF(E60="Nacional",0.25,IF(E60="Internacional",0.5,0))</f>
        <v>0</v>
      </c>
    </row>
    <row r="61" spans="2:13" x14ac:dyDescent="0.25">
      <c r="B61" s="19" t="s">
        <v>2</v>
      </c>
      <c r="C61" s="12"/>
      <c r="D61" s="60"/>
      <c r="E61" s="35"/>
      <c r="F61" s="22"/>
      <c r="G61" s="5" t="str">
        <f>IF(F61&lt;&gt;"",CONCATENATE(D59,".",B61),"")</f>
        <v/>
      </c>
      <c r="H61" s="4" t="str">
        <f t="shared" si="4"/>
        <v/>
      </c>
      <c r="I61" s="62"/>
      <c r="J61" s="21">
        <f>IF(E61="Nacional",0.25,IF(E61="Internacional",0.5,0))</f>
        <v>0</v>
      </c>
    </row>
    <row r="62" spans="2:13" x14ac:dyDescent="0.25">
      <c r="B62" s="19" t="s">
        <v>3</v>
      </c>
      <c r="C62" s="12"/>
      <c r="D62" s="60"/>
      <c r="E62" s="35"/>
      <c r="F62" s="22"/>
      <c r="G62" s="5" t="str">
        <f>IF(F62&lt;&gt;"",CONCATENATE(D59,".",B62),"")</f>
        <v/>
      </c>
      <c r="H62" s="4" t="str">
        <f t="shared" si="4"/>
        <v/>
      </c>
      <c r="I62" s="62"/>
      <c r="J62" s="21">
        <f>IF(E62="Nacional",0.25,IF(E62="Internacional",0.5,0))</f>
        <v>0</v>
      </c>
    </row>
    <row r="63" spans="2:13" x14ac:dyDescent="0.25">
      <c r="B63" s="19" t="s">
        <v>4</v>
      </c>
      <c r="C63" s="12"/>
      <c r="D63" s="61"/>
      <c r="E63" s="35"/>
      <c r="F63" s="22"/>
      <c r="G63" s="5" t="str">
        <f>IF(F63&lt;&gt;"",CONCATENATE(D59,".",B63),"")</f>
        <v/>
      </c>
      <c r="H63" s="4" t="str">
        <f t="shared" si="4"/>
        <v/>
      </c>
      <c r="I63" s="62"/>
      <c r="J63" s="21">
        <f>IF(E63="Nacional",0.25,IF(E63="Internacional",0.5,0))</f>
        <v>0</v>
      </c>
    </row>
    <row r="64" spans="2:13" ht="27.6" customHeight="1" x14ac:dyDescent="0.25">
      <c r="B64" s="19"/>
      <c r="C64" s="68"/>
      <c r="D64" s="56" t="s">
        <v>55</v>
      </c>
      <c r="E64" s="57"/>
      <c r="F64" s="57"/>
      <c r="G64" s="57"/>
      <c r="H64" s="57"/>
      <c r="I64" s="58"/>
      <c r="J64" s="20"/>
    </row>
    <row r="65" spans="2:10" x14ac:dyDescent="0.25">
      <c r="B65" s="19" t="s">
        <v>0</v>
      </c>
      <c r="C65" s="68"/>
      <c r="D65" s="59">
        <v>4</v>
      </c>
      <c r="E65" s="35"/>
      <c r="F65" s="22"/>
      <c r="G65" s="5" t="str">
        <f>IF(F65&lt;&gt;"",CONCATENATE(D65,".",B65),"")</f>
        <v/>
      </c>
      <c r="H65" s="4" t="str">
        <f>IF(G65&lt;&gt;"",J65,"")</f>
        <v/>
      </c>
      <c r="I65" s="62">
        <f>SUM(H65:H69)</f>
        <v>0</v>
      </c>
      <c r="J65" s="21">
        <f>IF(E65="Regional",0.1,IF(E65="Nacional",0.2,IF(E65="Internacional",0.3,0)))</f>
        <v>0</v>
      </c>
    </row>
    <row r="66" spans="2:10" x14ac:dyDescent="0.25">
      <c r="B66" s="19" t="s">
        <v>1</v>
      </c>
      <c r="C66" s="68"/>
      <c r="D66" s="60"/>
      <c r="E66" s="35"/>
      <c r="F66" s="22"/>
      <c r="G66" s="5" t="str">
        <f>IF(F66&lt;&gt;"",CONCATENATE(D65,".",B66),"")</f>
        <v/>
      </c>
      <c r="H66" s="4" t="str">
        <f t="shared" ref="H66:H69" si="5">IF(G66&lt;&gt;"",J66,"")</f>
        <v/>
      </c>
      <c r="I66" s="62"/>
      <c r="J66" s="21">
        <f t="shared" ref="J66:J69" si="6">IF(E66="Regional",0.1,IF(E66="Nacional",0.2,IF(E66="Internacional",0.3,0)))</f>
        <v>0</v>
      </c>
    </row>
    <row r="67" spans="2:10" x14ac:dyDescent="0.25">
      <c r="B67" s="19" t="s">
        <v>2</v>
      </c>
      <c r="C67" s="68"/>
      <c r="D67" s="60"/>
      <c r="E67" s="35"/>
      <c r="F67" s="22"/>
      <c r="G67" s="5" t="str">
        <f>IF(F67&lt;&gt;"",CONCATENATE(D65,".",B67),"")</f>
        <v/>
      </c>
      <c r="H67" s="4" t="str">
        <f t="shared" si="5"/>
        <v/>
      </c>
      <c r="I67" s="62"/>
      <c r="J67" s="21">
        <f t="shared" si="6"/>
        <v>0</v>
      </c>
    </row>
    <row r="68" spans="2:10" x14ac:dyDescent="0.25">
      <c r="B68" s="19" t="s">
        <v>3</v>
      </c>
      <c r="C68" s="68"/>
      <c r="D68" s="60"/>
      <c r="E68" s="35"/>
      <c r="F68" s="22"/>
      <c r="G68" s="5" t="str">
        <f>IF(F68&lt;&gt;"",CONCATENATE(D65,".",B68),"")</f>
        <v/>
      </c>
      <c r="H68" s="4" t="str">
        <f t="shared" si="5"/>
        <v/>
      </c>
      <c r="I68" s="62"/>
      <c r="J68" s="21">
        <f t="shared" si="6"/>
        <v>0</v>
      </c>
    </row>
    <row r="69" spans="2:10" x14ac:dyDescent="0.25">
      <c r="B69" s="19" t="s">
        <v>4</v>
      </c>
      <c r="C69" s="68"/>
      <c r="D69" s="61"/>
      <c r="E69" s="35"/>
      <c r="F69" s="22"/>
      <c r="G69" s="5" t="str">
        <f>IF(F69&lt;&gt;"",CONCATENATE(D65,".",B69),"")</f>
        <v/>
      </c>
      <c r="H69" s="4" t="str">
        <f t="shared" si="5"/>
        <v/>
      </c>
      <c r="I69" s="62"/>
      <c r="J69" s="21">
        <f t="shared" si="6"/>
        <v>0</v>
      </c>
    </row>
    <row r="70" spans="2:10" ht="29.45" customHeight="1" x14ac:dyDescent="0.25">
      <c r="B70" s="19"/>
      <c r="C70" s="68"/>
      <c r="D70" s="56" t="s">
        <v>56</v>
      </c>
      <c r="E70" s="57"/>
      <c r="F70" s="57"/>
      <c r="G70" s="57"/>
      <c r="H70" s="57"/>
      <c r="I70" s="58"/>
      <c r="J70" s="20"/>
    </row>
    <row r="71" spans="2:10" x14ac:dyDescent="0.25">
      <c r="B71" s="19" t="s">
        <v>0</v>
      </c>
      <c r="C71" s="68"/>
      <c r="D71" s="59">
        <v>5</v>
      </c>
      <c r="E71" s="35"/>
      <c r="F71" s="22"/>
      <c r="G71" s="5" t="str">
        <f>IF(F71&lt;&gt;"",CONCATENATE(D71,".",B71),"")</f>
        <v/>
      </c>
      <c r="H71" s="4" t="str">
        <f>IF(G71&lt;&gt;"",J71,"")</f>
        <v/>
      </c>
      <c r="I71" s="62">
        <f>SUM(H71:H75)</f>
        <v>0</v>
      </c>
      <c r="J71" s="21">
        <f>IF(E71="Regional",0.05,IF(E71="Nacional",0.1,IF(E71="Internacional",0.15,0)))</f>
        <v>0</v>
      </c>
    </row>
    <row r="72" spans="2:10" x14ac:dyDescent="0.25">
      <c r="B72" s="19" t="s">
        <v>1</v>
      </c>
      <c r="C72" s="68"/>
      <c r="D72" s="60"/>
      <c r="E72" s="35"/>
      <c r="F72" s="22"/>
      <c r="G72" s="5" t="str">
        <f>IF(F72&lt;&gt;"",CONCATENATE(D71,".",B72),"")</f>
        <v/>
      </c>
      <c r="H72" s="4" t="str">
        <f t="shared" ref="H72:H75" si="7">IF(G72&lt;&gt;"",J72,"")</f>
        <v/>
      </c>
      <c r="I72" s="62"/>
      <c r="J72" s="21">
        <f t="shared" ref="J72:J75" si="8">IF(E72="Regional",0.05,IF(E72="Nacional",0.1,IF(E72="Internacional",0.15,0)))</f>
        <v>0</v>
      </c>
    </row>
    <row r="73" spans="2:10" x14ac:dyDescent="0.25">
      <c r="B73" s="19" t="s">
        <v>2</v>
      </c>
      <c r="C73" s="68"/>
      <c r="D73" s="60"/>
      <c r="E73" s="35"/>
      <c r="F73" s="22"/>
      <c r="G73" s="5" t="str">
        <f>IF(F73&lt;&gt;"",CONCATENATE(D71,".",B73),"")</f>
        <v/>
      </c>
      <c r="H73" s="4" t="str">
        <f t="shared" si="7"/>
        <v/>
      </c>
      <c r="I73" s="62"/>
      <c r="J73" s="21">
        <f t="shared" si="8"/>
        <v>0</v>
      </c>
    </row>
    <row r="74" spans="2:10" x14ac:dyDescent="0.25">
      <c r="B74" s="19" t="s">
        <v>3</v>
      </c>
      <c r="C74" s="68"/>
      <c r="D74" s="60"/>
      <c r="E74" s="35"/>
      <c r="F74" s="22"/>
      <c r="G74" s="5" t="str">
        <f>IF(F74&lt;&gt;"",CONCATENATE(D71,".",B74),"")</f>
        <v/>
      </c>
      <c r="H74" s="4" t="str">
        <f t="shared" si="7"/>
        <v/>
      </c>
      <c r="I74" s="62"/>
      <c r="J74" s="21">
        <f t="shared" si="8"/>
        <v>0</v>
      </c>
    </row>
    <row r="75" spans="2:10" x14ac:dyDescent="0.25">
      <c r="B75" s="19" t="s">
        <v>4</v>
      </c>
      <c r="C75" s="68"/>
      <c r="D75" s="61"/>
      <c r="E75" s="35"/>
      <c r="F75" s="22"/>
      <c r="G75" s="5" t="str">
        <f>IF(F75&lt;&gt;"",CONCATENATE(D71,".",B75),"")</f>
        <v/>
      </c>
      <c r="H75" s="4" t="str">
        <f t="shared" si="7"/>
        <v/>
      </c>
      <c r="I75" s="62"/>
      <c r="J75" s="21">
        <f t="shared" si="8"/>
        <v>0</v>
      </c>
    </row>
    <row r="76" spans="2:10" ht="18.600000000000001" customHeight="1" x14ac:dyDescent="0.25">
      <c r="B76" s="19"/>
      <c r="C76" s="63" t="s">
        <v>23</v>
      </c>
      <c r="D76" s="64"/>
      <c r="E76" s="64"/>
      <c r="F76" s="64"/>
      <c r="G76" s="64"/>
      <c r="H76" s="64"/>
      <c r="I76" s="65"/>
      <c r="J76" s="20"/>
    </row>
    <row r="77" spans="2:10" ht="29.45" customHeight="1" x14ac:dyDescent="0.25">
      <c r="B77" s="19"/>
      <c r="C77" s="12"/>
      <c r="D77" s="56" t="s">
        <v>57</v>
      </c>
      <c r="E77" s="57"/>
      <c r="F77" s="57"/>
      <c r="G77" s="57"/>
      <c r="H77" s="57"/>
      <c r="I77" s="58"/>
      <c r="J77" s="20"/>
    </row>
    <row r="78" spans="2:10" x14ac:dyDescent="0.25">
      <c r="B78" s="19" t="s">
        <v>0</v>
      </c>
      <c r="C78" s="12"/>
      <c r="D78" s="59">
        <v>6</v>
      </c>
      <c r="E78" s="35"/>
      <c r="F78" s="22"/>
      <c r="G78" s="5" t="str">
        <f>IF(F78&lt;&gt;"",CONCATENATE(D78,".",B78),"")</f>
        <v/>
      </c>
      <c r="H78" s="4" t="str">
        <f>IF(G78&lt;&gt;"",J78,"")</f>
        <v/>
      </c>
      <c r="I78" s="66">
        <f>SUM(H78:H82)</f>
        <v>0</v>
      </c>
      <c r="J78" s="21">
        <f>IF(E78="T1",1,IF(E78="T2",0.8,IF(E78="T3",0.6,IF(E78="T4",0.4,IF(E78="T5",0.2,0)))))</f>
        <v>0</v>
      </c>
    </row>
    <row r="79" spans="2:10" x14ac:dyDescent="0.25">
      <c r="B79" s="19" t="s">
        <v>1</v>
      </c>
      <c r="C79" s="12"/>
      <c r="D79" s="60"/>
      <c r="E79" s="35"/>
      <c r="F79" s="22"/>
      <c r="G79" s="5" t="str">
        <f>IF(F79&lt;&gt;"",CONCATENATE(D78,".",B79),"")</f>
        <v/>
      </c>
      <c r="H79" s="4" t="str">
        <f t="shared" ref="H79:H82" si="9">IF(G79&lt;&gt;"",J79,"")</f>
        <v/>
      </c>
      <c r="I79" s="62"/>
      <c r="J79" s="21">
        <f>IF(E79="T1",1,IF(E79="T2",0.8,IF(E79="T3",0.6,IF(E79="T4",0.4,IF(E79="T5",0.2,0)))))</f>
        <v>0</v>
      </c>
    </row>
    <row r="80" spans="2:10" x14ac:dyDescent="0.25">
      <c r="B80" s="19" t="s">
        <v>2</v>
      </c>
      <c r="C80" s="12"/>
      <c r="D80" s="60"/>
      <c r="E80" s="35"/>
      <c r="F80" s="22"/>
      <c r="G80" s="5" t="str">
        <f>IF(F80&lt;&gt;"",CONCATENATE(D78,".",B80),"")</f>
        <v/>
      </c>
      <c r="H80" s="4" t="str">
        <f t="shared" si="9"/>
        <v/>
      </c>
      <c r="I80" s="62"/>
      <c r="J80" s="21">
        <f>IF(E80="T1",1,IF(E80="T2",0.8,IF(E80="T3",0.6,IF(E80="T4",0.4,IF(E80="T5",0.2,0)))))</f>
        <v>0</v>
      </c>
    </row>
    <row r="81" spans="2:10" x14ac:dyDescent="0.25">
      <c r="B81" s="19" t="s">
        <v>3</v>
      </c>
      <c r="C81" s="12"/>
      <c r="D81" s="60"/>
      <c r="E81" s="35"/>
      <c r="F81" s="22"/>
      <c r="G81" s="5" t="str">
        <f>IF(F81&lt;&gt;"",CONCATENATE(D78,".",B81),"")</f>
        <v/>
      </c>
      <c r="H81" s="4" t="str">
        <f t="shared" si="9"/>
        <v/>
      </c>
      <c r="I81" s="62"/>
      <c r="J81" s="21">
        <f>IF(E81="T1",1,IF(E81="T2",0.8,IF(E81="T3",0.6,IF(E81="T4",0.4,IF(E81="T5",0.2,0)))))</f>
        <v>0</v>
      </c>
    </row>
    <row r="82" spans="2:10" x14ac:dyDescent="0.25">
      <c r="B82" s="19" t="s">
        <v>4</v>
      </c>
      <c r="C82" s="12"/>
      <c r="D82" s="61"/>
      <c r="E82" s="35"/>
      <c r="F82" s="22"/>
      <c r="G82" s="5" t="str">
        <f>IF(F82&lt;&gt;"",CONCATENATE(D78,".",B82),"")</f>
        <v/>
      </c>
      <c r="H82" s="4" t="str">
        <f t="shared" si="9"/>
        <v/>
      </c>
      <c r="I82" s="67"/>
      <c r="J82" s="21">
        <f>IF(E82="T1",1,IF(E82="T2",0.8,IF(E82="T3",0.6,IF(E82="T4",0.4,IF(E82="T5",0.2,0)))))</f>
        <v>0</v>
      </c>
    </row>
    <row r="83" spans="2:10" ht="18.600000000000001" customHeight="1" x14ac:dyDescent="0.25">
      <c r="B83" s="19"/>
      <c r="C83" s="63" t="s">
        <v>24</v>
      </c>
      <c r="D83" s="64"/>
      <c r="E83" s="64"/>
      <c r="F83" s="64"/>
      <c r="G83" s="64"/>
      <c r="H83" s="64"/>
      <c r="I83" s="65"/>
      <c r="J83" s="20"/>
    </row>
    <row r="84" spans="2:10" ht="29.45" customHeight="1" x14ac:dyDescent="0.25">
      <c r="B84" s="19"/>
      <c r="C84" s="12"/>
      <c r="D84" s="81" t="s">
        <v>31</v>
      </c>
      <c r="E84" s="82"/>
      <c r="F84" s="82"/>
      <c r="G84" s="82"/>
      <c r="H84" s="82"/>
      <c r="I84" s="83"/>
      <c r="J84" s="20"/>
    </row>
    <row r="85" spans="2:10" x14ac:dyDescent="0.25">
      <c r="B85" s="19" t="s">
        <v>0</v>
      </c>
      <c r="C85" s="12"/>
      <c r="D85" s="49">
        <v>7</v>
      </c>
      <c r="E85" s="50"/>
      <c r="F85" s="22"/>
      <c r="G85" s="5" t="str">
        <f>IF(F85&lt;&gt;"",CONCATENATE(D85,".",B85),"")</f>
        <v/>
      </c>
      <c r="H85" s="4" t="str">
        <f>IF(G85&lt;&gt;"",J85,"")</f>
        <v/>
      </c>
      <c r="I85" s="66">
        <f>SUM(H85:H86)</f>
        <v>0</v>
      </c>
      <c r="J85" s="21">
        <v>0.5</v>
      </c>
    </row>
    <row r="86" spans="2:10" x14ac:dyDescent="0.25">
      <c r="B86" s="19" t="s">
        <v>1</v>
      </c>
      <c r="C86" s="12"/>
      <c r="D86" s="53"/>
      <c r="E86" s="54"/>
      <c r="F86" s="22"/>
      <c r="G86" s="5" t="str">
        <f>IF(F86&lt;&gt;"",CONCATENATE(D85,".",B86),"")</f>
        <v/>
      </c>
      <c r="H86" s="4" t="str">
        <f t="shared" ref="H86" si="10">IF(G86&lt;&gt;"",J86,"")</f>
        <v/>
      </c>
      <c r="I86" s="62"/>
      <c r="J86" s="21">
        <v>0.5</v>
      </c>
    </row>
    <row r="87" spans="2:10" ht="18.600000000000001" customHeight="1" x14ac:dyDescent="0.25">
      <c r="B87" s="19"/>
      <c r="C87" s="63" t="s">
        <v>25</v>
      </c>
      <c r="D87" s="64"/>
      <c r="E87" s="64"/>
      <c r="F87" s="64"/>
      <c r="G87" s="64"/>
      <c r="H87" s="64"/>
      <c r="I87" s="65"/>
      <c r="J87" s="20"/>
    </row>
    <row r="88" spans="2:10" ht="29.45" customHeight="1" x14ac:dyDescent="0.25">
      <c r="B88" s="19"/>
      <c r="C88" s="12"/>
      <c r="D88" s="81" t="s">
        <v>58</v>
      </c>
      <c r="E88" s="82"/>
      <c r="F88" s="82"/>
      <c r="G88" s="82"/>
      <c r="H88" s="82"/>
      <c r="I88" s="83"/>
      <c r="J88" s="20"/>
    </row>
    <row r="89" spans="2:10" x14ac:dyDescent="0.25">
      <c r="B89" s="19" t="s">
        <v>0</v>
      </c>
      <c r="C89" s="12"/>
      <c r="D89" s="59">
        <v>8</v>
      </c>
      <c r="E89" s="35"/>
      <c r="F89" s="22"/>
      <c r="G89" s="5" t="str">
        <f>IF(F89&lt;&gt;"",CONCATENATE(D89,".",B89),"")</f>
        <v/>
      </c>
      <c r="H89" s="4" t="str">
        <f>IF(G89&lt;&gt;"",J89,"")</f>
        <v/>
      </c>
      <c r="I89" s="66">
        <f>SUM(H89:H90)</f>
        <v>0</v>
      </c>
      <c r="J89" s="21" t="str">
        <f>IF(E89="&lt;=6 meses/monts",0.5,IF(E89="7-12 meses/months",1,""))</f>
        <v/>
      </c>
    </row>
    <row r="90" spans="2:10" x14ac:dyDescent="0.25">
      <c r="B90" s="19" t="s">
        <v>1</v>
      </c>
      <c r="C90" s="12"/>
      <c r="D90" s="60"/>
      <c r="E90" s="35"/>
      <c r="F90" s="22"/>
      <c r="G90" s="5" t="str">
        <f>IF(F90&lt;&gt;"",CONCATENATE(D89,".",B90),"")</f>
        <v/>
      </c>
      <c r="H90" s="4" t="str">
        <f t="shared" ref="H90" si="11">IF(G90&lt;&gt;"",J90,"")</f>
        <v/>
      </c>
      <c r="I90" s="62"/>
      <c r="J90" s="21" t="str">
        <f>IF(E90="&lt;=6 meses/monts",0.5,IF(E90="7-12 meses/months",1,""))</f>
        <v/>
      </c>
    </row>
    <row r="91" spans="2:10" ht="29.45" customHeight="1" x14ac:dyDescent="0.25">
      <c r="B91" s="19"/>
      <c r="C91" s="12"/>
      <c r="D91" s="81" t="s">
        <v>59</v>
      </c>
      <c r="E91" s="82"/>
      <c r="F91" s="82"/>
      <c r="G91" s="82"/>
      <c r="H91" s="82"/>
      <c r="I91" s="83"/>
      <c r="J91" s="20"/>
    </row>
    <row r="92" spans="2:10" x14ac:dyDescent="0.25">
      <c r="B92" s="19" t="s">
        <v>0</v>
      </c>
      <c r="C92" s="12"/>
      <c r="D92" s="59">
        <v>9</v>
      </c>
      <c r="E92" s="35"/>
      <c r="F92" s="22"/>
      <c r="G92" s="5" t="str">
        <f>IF(F92&lt;&gt;"",CONCATENATE(D92,".",B92),"")</f>
        <v/>
      </c>
      <c r="H92" s="4" t="str">
        <f>IF(G92&lt;&gt;"",J92,"")</f>
        <v/>
      </c>
      <c r="I92" s="66">
        <f>SUM(H92:H93)</f>
        <v>0</v>
      </c>
      <c r="J92" s="21">
        <f>IF(E92="&lt;=100 horas/hours",0.15,IF(E92="101-200 horas/hours",0.23,IF(E92="201-300 hours/horas",0.3,IF(E92="&gt;301 horas/hours",0.38,0))))</f>
        <v>0</v>
      </c>
    </row>
    <row r="93" spans="2:10" x14ac:dyDescent="0.25">
      <c r="B93" s="19" t="s">
        <v>1</v>
      </c>
      <c r="C93" s="12"/>
      <c r="D93" s="60"/>
      <c r="E93" s="35"/>
      <c r="F93" s="22"/>
      <c r="G93" s="5" t="str">
        <f>IF(F93&lt;&gt;"",CONCATENATE(D92,".",B93),"")</f>
        <v/>
      </c>
      <c r="H93" s="4" t="str">
        <f t="shared" ref="H93" si="12">IF(G93&lt;&gt;"",J93,"")</f>
        <v/>
      </c>
      <c r="I93" s="62"/>
      <c r="J93" s="21">
        <f>IF(E93="&lt;=100 horas/hours",0.15,IF(E93="101-200 horas/hours",0.23,IF(E93="201-300 hours/horas",0.3,IF(E93="&gt;301 horas/hours",0.38,0))))</f>
        <v>0</v>
      </c>
    </row>
    <row r="94" spans="2:10" ht="18.600000000000001" customHeight="1" x14ac:dyDescent="0.25">
      <c r="B94" s="19"/>
      <c r="C94" s="63" t="s">
        <v>26</v>
      </c>
      <c r="D94" s="64"/>
      <c r="E94" s="64"/>
      <c r="F94" s="64"/>
      <c r="G94" s="64"/>
      <c r="H94" s="64"/>
      <c r="I94" s="65"/>
      <c r="J94" s="20"/>
    </row>
    <row r="95" spans="2:10" ht="29.45" customHeight="1" x14ac:dyDescent="0.25">
      <c r="B95" s="19"/>
      <c r="C95" s="12"/>
      <c r="D95" s="81" t="s">
        <v>60</v>
      </c>
      <c r="E95" s="82"/>
      <c r="F95" s="82"/>
      <c r="G95" s="82"/>
      <c r="H95" s="82"/>
      <c r="I95" s="83"/>
      <c r="J95" s="20"/>
    </row>
    <row r="96" spans="2:10" x14ac:dyDescent="0.25">
      <c r="B96" s="19" t="s">
        <v>0</v>
      </c>
      <c r="C96" s="12"/>
      <c r="D96" s="59">
        <v>10</v>
      </c>
      <c r="E96" s="35"/>
      <c r="F96" s="22"/>
      <c r="G96" s="5" t="str">
        <f>IF(F96&lt;&gt;"",CONCATENATE(D96,".",B96),"")</f>
        <v/>
      </c>
      <c r="H96" s="4" t="str">
        <f>IF(G96&lt;&gt;"",J96,"")</f>
        <v/>
      </c>
      <c r="I96" s="66">
        <f>SUM(H96:H97)</f>
        <v>0</v>
      </c>
      <c r="J96" s="21">
        <f>IF(E96="&lt;=100 horas/hours",0.1,IF(E96="101-200 horas/hours",0.15,IF(E96="201-300 hours/horas",0.2,IF(E96="&gt;301 horas/hours",0.25,0))))</f>
        <v>0</v>
      </c>
    </row>
    <row r="97" spans="2:10" x14ac:dyDescent="0.25">
      <c r="B97" s="19" t="s">
        <v>1</v>
      </c>
      <c r="C97" s="12"/>
      <c r="D97" s="60"/>
      <c r="E97" s="35"/>
      <c r="F97" s="22"/>
      <c r="G97" s="5" t="str">
        <f>IF(F97&lt;&gt;"",CONCATENATE(D96,".",B97),"")</f>
        <v/>
      </c>
      <c r="H97" s="4" t="str">
        <f t="shared" ref="H97" si="13">IF(G97&lt;&gt;"",J97,"")</f>
        <v/>
      </c>
      <c r="I97" s="62"/>
      <c r="J97" s="21">
        <f>IF(E97="&lt;=100 horas/hours",0.1,IF(E97="101-200 horas/hours",0.15,IF(E97="201-300 hours/horas",0.2,IF(E97="&gt;301 horas/hours",0.25,0))))</f>
        <v>0</v>
      </c>
    </row>
    <row r="98" spans="2:10" ht="18.600000000000001" customHeight="1" x14ac:dyDescent="0.25">
      <c r="B98" s="19"/>
      <c r="C98" s="63" t="s">
        <v>27</v>
      </c>
      <c r="D98" s="64"/>
      <c r="E98" s="64"/>
      <c r="F98" s="64"/>
      <c r="G98" s="64"/>
      <c r="H98" s="64"/>
      <c r="I98" s="65"/>
      <c r="J98" s="20"/>
    </row>
    <row r="99" spans="2:10" ht="29.45" customHeight="1" x14ac:dyDescent="0.25">
      <c r="B99" s="19"/>
      <c r="C99" s="12"/>
      <c r="D99" s="81" t="s">
        <v>61</v>
      </c>
      <c r="E99" s="82"/>
      <c r="F99" s="82"/>
      <c r="G99" s="82"/>
      <c r="H99" s="82"/>
      <c r="I99" s="83"/>
      <c r="J99" s="20"/>
    </row>
    <row r="100" spans="2:10" x14ac:dyDescent="0.25">
      <c r="B100" s="19" t="s">
        <v>0</v>
      </c>
      <c r="C100" s="12"/>
      <c r="D100" s="49">
        <v>11</v>
      </c>
      <c r="E100" s="50"/>
      <c r="F100" s="22"/>
      <c r="G100" s="5" t="str">
        <f>IF(F100&lt;&gt;"",CONCATENATE(D100,".",B100),"")</f>
        <v/>
      </c>
      <c r="H100" s="4" t="str">
        <f>IF(G100&lt;&gt;"",J100,"")</f>
        <v/>
      </c>
      <c r="I100" s="66">
        <f>SUM(H100:H101)</f>
        <v>0</v>
      </c>
      <c r="J100" s="21">
        <v>0.25</v>
      </c>
    </row>
    <row r="101" spans="2:10" x14ac:dyDescent="0.25">
      <c r="B101" s="19" t="s">
        <v>1</v>
      </c>
      <c r="C101" s="12"/>
      <c r="D101" s="53"/>
      <c r="E101" s="54"/>
      <c r="F101" s="22"/>
      <c r="G101" s="5" t="str">
        <f>IF(F101&lt;&gt;"",CONCATENATE(D100,".",B101),"")</f>
        <v/>
      </c>
      <c r="H101" s="4" t="str">
        <f t="shared" ref="H101" si="14">IF(G101&lt;&gt;"",J101,"")</f>
        <v/>
      </c>
      <c r="I101" s="62"/>
      <c r="J101" s="21">
        <v>0.25</v>
      </c>
    </row>
    <row r="102" spans="2:10" ht="18.600000000000001" customHeight="1" x14ac:dyDescent="0.25">
      <c r="B102" s="19"/>
      <c r="C102" s="63" t="s">
        <v>29</v>
      </c>
      <c r="D102" s="64"/>
      <c r="E102" s="64"/>
      <c r="F102" s="64"/>
      <c r="G102" s="64"/>
      <c r="H102" s="64"/>
      <c r="I102" s="65"/>
      <c r="J102" s="20"/>
    </row>
    <row r="103" spans="2:10" ht="29.45" customHeight="1" x14ac:dyDescent="0.25">
      <c r="B103" s="19"/>
      <c r="C103" s="12"/>
      <c r="D103" s="81" t="s">
        <v>62</v>
      </c>
      <c r="E103" s="82"/>
      <c r="F103" s="82"/>
      <c r="G103" s="82"/>
      <c r="H103" s="82"/>
      <c r="I103" s="83"/>
      <c r="J103" s="20"/>
    </row>
    <row r="104" spans="2:10" x14ac:dyDescent="0.25">
      <c r="B104" s="19" t="s">
        <v>0</v>
      </c>
      <c r="C104" s="12"/>
      <c r="D104" s="49">
        <v>12</v>
      </c>
      <c r="E104" s="50"/>
      <c r="F104" s="22"/>
      <c r="G104" s="5" t="str">
        <f>IF(F104&lt;&gt;"",CONCATENATE(D104,".",B104),"")</f>
        <v/>
      </c>
      <c r="H104" s="4" t="str">
        <f>IF(G104&lt;&gt;"",J104,"")</f>
        <v/>
      </c>
      <c r="I104" s="66">
        <f>SUM(H104:H106)</f>
        <v>0</v>
      </c>
      <c r="J104" s="21">
        <v>0.5</v>
      </c>
    </row>
    <row r="105" spans="2:10" x14ac:dyDescent="0.25">
      <c r="B105" s="19" t="s">
        <v>1</v>
      </c>
      <c r="C105" s="12"/>
      <c r="D105" s="51"/>
      <c r="E105" s="52"/>
      <c r="F105" s="22"/>
      <c r="G105" s="5" t="str">
        <f>IF(F105&lt;&gt;"",CONCATENATE(D104,".",B105),"")</f>
        <v/>
      </c>
      <c r="H105" s="4" t="str">
        <f t="shared" ref="H105:H106" si="15">IF(G105&lt;&gt;"",J105,"")</f>
        <v/>
      </c>
      <c r="I105" s="62"/>
      <c r="J105" s="21">
        <v>0.5</v>
      </c>
    </row>
    <row r="106" spans="2:10" x14ac:dyDescent="0.25">
      <c r="B106" s="19" t="s">
        <v>2</v>
      </c>
      <c r="C106" s="12"/>
      <c r="D106" s="53"/>
      <c r="E106" s="54"/>
      <c r="F106" s="22"/>
      <c r="G106" s="5" t="str">
        <f>IF(F106&lt;&gt;"",CONCATENATE(D104,".",B106),"")</f>
        <v/>
      </c>
      <c r="H106" s="4" t="str">
        <f t="shared" si="15"/>
        <v/>
      </c>
      <c r="I106" s="62"/>
      <c r="J106" s="21">
        <v>0.5</v>
      </c>
    </row>
    <row r="107" spans="2:10" ht="15" customHeight="1" x14ac:dyDescent="0.25">
      <c r="B107" s="19"/>
      <c r="C107" s="27"/>
      <c r="D107" s="28"/>
      <c r="E107" s="9"/>
      <c r="F107" s="36"/>
      <c r="G107" s="9"/>
      <c r="H107" s="29"/>
      <c r="I107" s="30"/>
      <c r="J107" s="21"/>
    </row>
    <row r="108" spans="2:10" ht="22.5" x14ac:dyDescent="0.3">
      <c r="B108" s="19"/>
      <c r="C108" s="55" t="s">
        <v>30</v>
      </c>
      <c r="D108" s="55"/>
      <c r="E108" s="55"/>
      <c r="F108" s="55"/>
      <c r="G108" s="55"/>
      <c r="H108" s="55"/>
      <c r="I108" s="6">
        <f>I45+I56+I59+I65+I71+I78+I85+I89+I92+I96+I100+I104</f>
        <v>0</v>
      </c>
      <c r="J108" s="20"/>
    </row>
    <row r="109" spans="2:10" ht="15" customHeight="1" x14ac:dyDescent="0.3">
      <c r="B109" s="19"/>
      <c r="C109" s="23"/>
      <c r="D109" s="24"/>
      <c r="E109" s="15"/>
      <c r="F109" s="15"/>
      <c r="G109" s="15"/>
      <c r="H109" s="15"/>
      <c r="I109" s="16"/>
      <c r="J109" s="20"/>
    </row>
    <row r="110" spans="2:10" ht="15" customHeight="1" x14ac:dyDescent="0.3">
      <c r="B110" s="19"/>
      <c r="C110" s="25"/>
      <c r="D110" s="26"/>
      <c r="E110" s="17"/>
      <c r="F110" s="17"/>
      <c r="G110" s="17"/>
      <c r="H110" s="17"/>
      <c r="I110" s="18"/>
      <c r="J110" s="20"/>
    </row>
    <row r="111" spans="2:10" ht="15" customHeight="1" x14ac:dyDescent="0.3">
      <c r="B111" s="19"/>
      <c r="C111" s="25"/>
      <c r="D111" s="26"/>
      <c r="E111" s="17"/>
      <c r="F111" s="17"/>
      <c r="G111" s="17"/>
      <c r="H111" s="17"/>
      <c r="I111" s="18"/>
      <c r="J111" s="20"/>
    </row>
    <row r="112" spans="2:10" x14ac:dyDescent="0.25">
      <c r="B112" s="19"/>
      <c r="C112" s="7"/>
      <c r="D112" s="7"/>
      <c r="E112" s="7"/>
      <c r="F112" s="7"/>
      <c r="G112" s="7"/>
      <c r="H112" s="7"/>
      <c r="I112" s="7"/>
      <c r="J112" s="20"/>
    </row>
  </sheetData>
  <sheetProtection algorithmName="SHA-512" hashValue="U77miuXyrB3xeFxKBtnXNBRjrVe6M6CFP9mj++D2TCJYNTKu+oicmyju3eawcrvvrdcDDdHQFsCOLl79vN3G6w==" saltValue="qpOy0H4z/8cRCoexU7XkEA==" spinCount="100000" sheet="1" selectLockedCells="1"/>
  <mergeCells count="79">
    <mergeCell ref="D96:D97"/>
    <mergeCell ref="I104:I106"/>
    <mergeCell ref="D85:E86"/>
    <mergeCell ref="D100:E101"/>
    <mergeCell ref="D99:I99"/>
    <mergeCell ref="I100:I101"/>
    <mergeCell ref="C102:I102"/>
    <mergeCell ref="D103:I103"/>
    <mergeCell ref="C94:I94"/>
    <mergeCell ref="D95:I95"/>
    <mergeCell ref="I96:I97"/>
    <mergeCell ref="C98:I98"/>
    <mergeCell ref="D88:I88"/>
    <mergeCell ref="D91:I91"/>
    <mergeCell ref="I92:I93"/>
    <mergeCell ref="C87:I87"/>
    <mergeCell ref="D89:D90"/>
    <mergeCell ref="D92:D93"/>
    <mergeCell ref="C40:I40"/>
    <mergeCell ref="I89:I90"/>
    <mergeCell ref="D55:I55"/>
    <mergeCell ref="D56:D57"/>
    <mergeCell ref="I56:I57"/>
    <mergeCell ref="D58:I58"/>
    <mergeCell ref="D59:D63"/>
    <mergeCell ref="I59:I63"/>
    <mergeCell ref="C23:E23"/>
    <mergeCell ref="G23:I23"/>
    <mergeCell ref="G19:I19"/>
    <mergeCell ref="C29:E29"/>
    <mergeCell ref="I85:I86"/>
    <mergeCell ref="C38:E38"/>
    <mergeCell ref="F38:I38"/>
    <mergeCell ref="C36:I36"/>
    <mergeCell ref="C27:E27"/>
    <mergeCell ref="G27:I27"/>
    <mergeCell ref="C31:E31"/>
    <mergeCell ref="G31:I31"/>
    <mergeCell ref="C33:E33"/>
    <mergeCell ref="G33:I33"/>
    <mergeCell ref="G29:I29"/>
    <mergeCell ref="G21:I21"/>
    <mergeCell ref="C21:E21"/>
    <mergeCell ref="D84:I84"/>
    <mergeCell ref="C10:I10"/>
    <mergeCell ref="D12:I12"/>
    <mergeCell ref="C17:E17"/>
    <mergeCell ref="C19:E19"/>
    <mergeCell ref="C14:I14"/>
    <mergeCell ref="C15:I15"/>
    <mergeCell ref="F17:I17"/>
    <mergeCell ref="C42:D42"/>
    <mergeCell ref="C43:I43"/>
    <mergeCell ref="I65:I69"/>
    <mergeCell ref="C25:E25"/>
    <mergeCell ref="G25:I25"/>
    <mergeCell ref="C9:I9"/>
    <mergeCell ref="C4:D7"/>
    <mergeCell ref="F5:G5"/>
    <mergeCell ref="F6:G6"/>
    <mergeCell ref="F7:G7"/>
    <mergeCell ref="F4:G4"/>
    <mergeCell ref="H4:I7"/>
    <mergeCell ref="D104:E106"/>
    <mergeCell ref="C108:H108"/>
    <mergeCell ref="D44:I44"/>
    <mergeCell ref="D45:D54"/>
    <mergeCell ref="I45:I54"/>
    <mergeCell ref="C76:I76"/>
    <mergeCell ref="D77:I77"/>
    <mergeCell ref="D65:D69"/>
    <mergeCell ref="D64:I64"/>
    <mergeCell ref="D70:I70"/>
    <mergeCell ref="D71:D75"/>
    <mergeCell ref="I71:I75"/>
    <mergeCell ref="I78:I82"/>
    <mergeCell ref="C64:C75"/>
    <mergeCell ref="D78:D82"/>
    <mergeCell ref="C83:I83"/>
  </mergeCells>
  <dataValidations count="10">
    <dataValidation type="list" allowBlank="1" showInputMessage="1" showErrorMessage="1" sqref="E65:E69 E71:E75" xr:uid="{98DAABA4-0B95-4863-9E09-0AB460605BBC}">
      <formula1>"Regional, Nacional, Internacional"</formula1>
    </dataValidation>
    <dataValidation type="list" allowBlank="1" showInputMessage="1" showErrorMessage="1" sqref="E45:E54" xr:uid="{F359393B-1438-4943-9C39-1E8A4893D4AE}">
      <formula1>"A1,A2,A3,A4,B1,B2,B3,B4"</formula1>
    </dataValidation>
    <dataValidation type="list" allowBlank="1" showInputMessage="1" showErrorMessage="1" sqref="E59:E63 E56:E57" xr:uid="{0D0D5281-9E2C-43C4-955B-F2F233035665}">
      <formula1>"Nacional, Internacional"</formula1>
    </dataValidation>
    <dataValidation type="list" allowBlank="1" showInputMessage="1" showErrorMessage="1" sqref="E78:E82 E107" xr:uid="{412E1117-054F-4D3A-AFD9-DBB4B2A303FC}">
      <formula1>"T1,T2,T3,T4,T5"</formula1>
    </dataValidation>
    <dataValidation type="list" allowBlank="1" showInputMessage="1" showErrorMessage="1" sqref="G19:I19" xr:uid="{A23A4E87-98AB-4CD5-8D02-2A859903FBF9}">
      <formula1>"Engenharia da Construção / Construction Engineering, Engenharia Sanitária e Ambiental / Sanitary and Environmental Engineering, Geotecnia / Geotechnics, Informações Espaciais / Spatial Informations"</formula1>
    </dataValidation>
    <dataValidation type="list" allowBlank="1" showInputMessage="1" showErrorMessage="1" sqref="G25:I25 G33:I33 G31:I31 G27:I27 G29:I29" xr:uid="{FFBE27EB-0C64-4FF9-A45D-5DCFE0AFAE85}">
      <formula1>"SIM (YES),NÃO (NO)"</formula1>
    </dataValidation>
    <dataValidation type="list" allowBlank="1" showInputMessage="1" showErrorMessage="1" sqref="G21:I21" xr:uid="{957389D6-AB1C-42BA-B36A-9DFA9F544B7E}">
      <formula1>"Mestrado / Master's,Doutorado / Doctorate"</formula1>
    </dataValidation>
    <dataValidation type="list" allowBlank="1" showInputMessage="1" showErrorMessage="1" sqref="E92:E93 E96:E97" xr:uid="{515D51C7-DEF3-40C2-B12A-5E6F5B86B1D1}">
      <formula1>"&lt;=100 horas/hours, 101-200 horas/hours, 201-300 hours/horas, &gt;301 horas/hours"</formula1>
    </dataValidation>
    <dataValidation type="list" allowBlank="1" showInputMessage="1" showErrorMessage="1" sqref="E89:E90" xr:uid="{5D92ACA9-B56B-455F-807B-3AEA6452BEBA}">
      <formula1>"&lt;=6 meses/monts,7-12 meses/months"</formula1>
    </dataValidation>
    <dataValidation type="list" allowBlank="1" showInputMessage="1" showErrorMessage="1" sqref="G23:I23" xr:uid="{A12D5408-C776-4330-A5A3-C456F3021AA0}">
      <formula1>"DEDICAÇÃO INTEGRAL (FULL-TIME),DEDICAÇÃO PARCIAL (PART-TIME)"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Planilha1</vt:lpstr>
      <vt:lpstr>Planilha1!Print_Area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JCarvalho</cp:lastModifiedBy>
  <cp:lastPrinted>2024-02-23T09:56:00Z</cp:lastPrinted>
  <dcterms:created xsi:type="dcterms:W3CDTF">2023-10-23T14:26:04Z</dcterms:created>
  <dcterms:modified xsi:type="dcterms:W3CDTF">2024-12-11T21:30:53Z</dcterms:modified>
</cp:coreProperties>
</file>